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510"/>
  <workbookPr defaultThemeVersion="166925"/>
  <mc:AlternateContent xmlns:mc="http://schemas.openxmlformats.org/markup-compatibility/2006">
    <mc:Choice Requires="x15">
      <x15ac:absPath xmlns:x15ac="http://schemas.microsoft.com/office/spreadsheetml/2010/11/ac" url="/Users/BrucesMacBookPro/Documents/Asset Enhancement/Sample Docs2/"/>
    </mc:Choice>
  </mc:AlternateContent>
  <xr:revisionPtr revIDLastSave="0" documentId="13_ncr:1_{27648E88-3622-7E47-A635-00CA216DF7D4}" xr6:coauthVersionLast="45" xr6:coauthVersionMax="45" xr10:uidLastSave="{00000000-0000-0000-0000-000000000000}"/>
  <bookViews>
    <workbookView xWindow="0" yWindow="460" windowWidth="25600" windowHeight="14600" firstSheet="2" activeTab="5" xr2:uid="{470ADD01-FD28-4C73-BB3A-3BC36329A6F3}"/>
  </bookViews>
  <sheets>
    <sheet name="Instructions" sheetId="5" r:id="rId1"/>
    <sheet name="Client Name &amp; EIN" sheetId="13" r:id="rId2"/>
    <sheet name="Info re Entity &amp; Ownership" sheetId="16" r:id="rId3"/>
    <sheet name="NAICS Code" sheetId="19" r:id="rId4"/>
    <sheet name="Info Needed for Online App" sheetId="15" r:id="rId5"/>
    <sheet name="Checklist &amp; File Names to Use" sheetId="18" r:id="rId6"/>
    <sheet name="3 - PPP Loan Calculation" sheetId="1" r:id="rId7"/>
    <sheet name="4A-Payroll  C Corps &amp; S Corps" sheetId="7" r:id="rId8"/>
    <sheet name="4A - Payroll for Partnerships" sheetId="10" r:id="rId9"/>
    <sheet name="4E -Excess of 100,000 Worksheet" sheetId="8" r:id="rId10"/>
    <sheet name="Payroll for Eligible NonProfits" sheetId="11" r:id="rId11"/>
    <sheet name="Religious, Veterans &amp; Tribal" sheetId="12" r:id="rId12"/>
    <sheet name="4B - Employer Paid Health Care" sheetId="2" r:id="rId13"/>
    <sheet name="4C - Retirement Contributions" sheetId="3" r:id="rId14"/>
    <sheet name="4D State &amp; Local Taxes on Comp." sheetId="4" r:id="rId15"/>
  </sheets>
  <externalReferences>
    <externalReference r:id="rId16"/>
  </externalReferences>
  <definedNames>
    <definedName name="_bookmark1" localSheetId="7">'4A-Payroll  C Corps &amp; S Corps'!#REF!</definedName>
    <definedName name="_bookmark2" localSheetId="10">'Payroll for Eligible NonProfits'!$B$21</definedName>
    <definedName name="_xlnm.Print_Area" localSheetId="6">'3 - PPP Loan Calculation'!$A$1:$L$45</definedName>
    <definedName name="_xlnm.Print_Area" localSheetId="7">'4A-Payroll  C Corps &amp; S Corps'!$C$28:$M$61</definedName>
    <definedName name="_xlnm.Print_Area" localSheetId="12">'4B - Employer Paid Health Care'!$A$1:$H$37</definedName>
    <definedName name="_xlnm.Print_Area" localSheetId="13">'4C - Retirement Contributions'!$A$1:$I$39</definedName>
    <definedName name="_xlnm.Print_Area" localSheetId="9">'4E -Excess of 100,000 Worksheet'!$A$1:$K$32</definedName>
    <definedName name="_xlnm.Print_Area" localSheetId="5">'Checklist &amp; File Names to Use'!$A$1:$E$43</definedName>
    <definedName name="_xlnm.Print_Area" localSheetId="2">'Info re Entity &amp; Ownership'!$A$1:$P$46</definedName>
    <definedName name="_xlnm.Print_Area" localSheetId="3">'NAICS Code'!$A$1:$D$24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7" i="19" l="1"/>
  <c r="B6" i="19"/>
  <c r="D16" i="19"/>
  <c r="D15" i="19"/>
  <c r="D14" i="19"/>
  <c r="D7" i="18" l="1"/>
  <c r="D6" i="18"/>
  <c r="E55" i="7" l="1"/>
  <c r="B87" i="15"/>
  <c r="E57" i="7" l="1"/>
  <c r="E17" i="15"/>
  <c r="B8" i="15" l="1"/>
  <c r="B7" i="15"/>
  <c r="B10" i="16"/>
  <c r="B9" i="16"/>
  <c r="A27" i="16"/>
  <c r="A28" i="16" s="1"/>
  <c r="A29" i="16" s="1"/>
  <c r="A30" i="16" s="1"/>
  <c r="A31" i="16" s="1"/>
  <c r="A32" i="16" s="1"/>
  <c r="A33" i="16" s="1"/>
  <c r="A34" i="16" s="1"/>
  <c r="A35" i="16" s="1"/>
  <c r="E141" i="15"/>
  <c r="F141" i="15"/>
  <c r="G141" i="15"/>
  <c r="D141" i="15"/>
  <c r="C141" i="15"/>
  <c r="B141" i="15"/>
  <c r="E138" i="15"/>
  <c r="C138" i="15"/>
  <c r="F135" i="15"/>
  <c r="C135" i="15"/>
  <c r="B135" i="15"/>
  <c r="E117" i="15"/>
  <c r="F117" i="15"/>
  <c r="G117" i="15"/>
  <c r="D117" i="15"/>
  <c r="C117" i="15"/>
  <c r="B117" i="15"/>
  <c r="E114" i="15"/>
  <c r="C114" i="15"/>
  <c r="F111" i="15"/>
  <c r="C111" i="15"/>
  <c r="B111" i="15"/>
  <c r="E93" i="15"/>
  <c r="F93" i="15"/>
  <c r="G93" i="15"/>
  <c r="D93" i="15"/>
  <c r="C93" i="15"/>
  <c r="B93" i="15"/>
  <c r="E90" i="15"/>
  <c r="C90" i="15"/>
  <c r="F87" i="15"/>
  <c r="C87" i="15"/>
  <c r="G69" i="15"/>
  <c r="F69" i="15"/>
  <c r="C69" i="15"/>
  <c r="D69" i="15"/>
  <c r="E69" i="15"/>
  <c r="B69" i="15"/>
  <c r="C66" i="15"/>
  <c r="E66" i="15"/>
  <c r="F63" i="15"/>
  <c r="F39" i="15"/>
  <c r="C63" i="15"/>
  <c r="B63" i="15"/>
  <c r="E42" i="15"/>
  <c r="C42" i="15"/>
  <c r="G45" i="15"/>
  <c r="F45" i="15"/>
  <c r="E45" i="15"/>
  <c r="D45" i="15"/>
  <c r="C45" i="15"/>
  <c r="B45" i="15"/>
  <c r="C39" i="15"/>
  <c r="B39" i="15"/>
  <c r="E19" i="15"/>
  <c r="F49" i="10" l="1"/>
  <c r="G49" i="10" s="1"/>
  <c r="H49" i="10" s="1"/>
  <c r="F48" i="10"/>
  <c r="G48" i="10" s="1"/>
  <c r="H48" i="10" s="1"/>
  <c r="F47" i="10"/>
  <c r="G47" i="10" s="1"/>
  <c r="H47" i="10" s="1"/>
  <c r="F46" i="10"/>
  <c r="G46" i="10" s="1"/>
  <c r="H46" i="10" s="1"/>
  <c r="G45" i="10"/>
  <c r="H45" i="10" s="1"/>
  <c r="F45" i="10"/>
  <c r="F44" i="10"/>
  <c r="G44" i="10" s="1"/>
  <c r="H44" i="10" s="1"/>
  <c r="F43" i="10"/>
  <c r="G43" i="10" s="1"/>
  <c r="H43" i="10" s="1"/>
  <c r="F42" i="10"/>
  <c r="G42" i="10" s="1"/>
  <c r="H42" i="10" s="1"/>
  <c r="F41" i="10"/>
  <c r="G41" i="10" s="1"/>
  <c r="H41" i="10" s="1"/>
  <c r="F40" i="10"/>
  <c r="G40" i="10" s="1"/>
  <c r="H40" i="10" s="1"/>
  <c r="I40" i="10" l="1"/>
  <c r="J40" i="10" s="1"/>
  <c r="K40" i="10" s="1"/>
  <c r="H51" i="10"/>
  <c r="I45" i="10"/>
  <c r="J45" i="10" s="1"/>
  <c r="I48" i="10"/>
  <c r="K48" i="10" s="1"/>
  <c r="I43" i="10"/>
  <c r="K43" i="10" s="1"/>
  <c r="I46" i="10"/>
  <c r="J46" i="10" s="1"/>
  <c r="I41" i="10"/>
  <c r="J41" i="10" s="1"/>
  <c r="I44" i="10"/>
  <c r="I49" i="10"/>
  <c r="J49" i="10" s="1"/>
  <c r="I42" i="10"/>
  <c r="J42" i="10" s="1"/>
  <c r="I47" i="10"/>
  <c r="J47" i="10" s="1"/>
  <c r="K45" i="10" l="1"/>
  <c r="K47" i="10"/>
  <c r="K46" i="10"/>
  <c r="K49" i="10"/>
  <c r="K41" i="10"/>
  <c r="J43" i="10"/>
  <c r="K42" i="10"/>
  <c r="J44" i="10"/>
  <c r="J51" i="10" s="1"/>
  <c r="K93" i="10" s="1"/>
  <c r="J48" i="10"/>
  <c r="K52" i="10" l="1"/>
  <c r="K44" i="10"/>
  <c r="K51" i="10" s="1"/>
  <c r="B9" i="8"/>
  <c r="B8" i="8"/>
  <c r="B8" i="4"/>
  <c r="B7" i="4"/>
  <c r="B8" i="3"/>
  <c r="B7" i="3"/>
  <c r="B7" i="2"/>
  <c r="B6" i="2"/>
  <c r="E58" i="12"/>
  <c r="C25" i="12"/>
  <c r="C24" i="12"/>
  <c r="E61" i="11"/>
  <c r="C30" i="11"/>
  <c r="C29" i="11"/>
  <c r="C33" i="10"/>
  <c r="C32" i="10"/>
  <c r="E59" i="7"/>
  <c r="C29" i="7"/>
  <c r="C28" i="7"/>
  <c r="B7" i="1"/>
  <c r="B6" i="1"/>
  <c r="D17" i="1" l="1"/>
  <c r="K88" i="10"/>
  <c r="D22" i="1"/>
  <c r="D20" i="1"/>
  <c r="D18" i="1"/>
  <c r="D14" i="1"/>
  <c r="E31" i="12"/>
  <c r="E36" i="11"/>
  <c r="E34" i="7"/>
  <c r="K90" i="10"/>
  <c r="C19" i="8"/>
  <c r="E26" i="8" l="1"/>
  <c r="D26" i="8"/>
  <c r="E25" i="8"/>
  <c r="D25" i="8"/>
  <c r="E24" i="8"/>
  <c r="D24" i="8"/>
  <c r="E23" i="8"/>
  <c r="D23" i="8"/>
  <c r="D22" i="8"/>
  <c r="E14" i="8"/>
  <c r="D14" i="8"/>
  <c r="D20" i="4"/>
  <c r="D22" i="4" s="1"/>
  <c r="C23" i="2"/>
  <c r="F14" i="8" l="1"/>
  <c r="E19" i="8"/>
  <c r="F22" i="8"/>
  <c r="D19" i="8"/>
  <c r="F24" i="8"/>
  <c r="F26" i="8"/>
  <c r="F25" i="8"/>
  <c r="F23" i="8"/>
  <c r="D32" i="1"/>
  <c r="H30" i="3"/>
  <c r="G30" i="3"/>
  <c r="F30" i="3"/>
  <c r="E30" i="3"/>
  <c r="D30" i="3"/>
  <c r="C28" i="3"/>
  <c r="C27" i="3"/>
  <c r="C26" i="3"/>
  <c r="C25" i="3"/>
  <c r="C24" i="3"/>
  <c r="C23" i="3"/>
  <c r="C22" i="3"/>
  <c r="C21" i="3"/>
  <c r="C20" i="3"/>
  <c r="C19" i="3"/>
  <c r="C18" i="3"/>
  <c r="C17" i="3"/>
  <c r="H27" i="2"/>
  <c r="G27" i="2"/>
  <c r="F27" i="2"/>
  <c r="E27" i="2"/>
  <c r="D27" i="2"/>
  <c r="C25" i="2"/>
  <c r="C24" i="2"/>
  <c r="C22" i="2"/>
  <c r="C21" i="2"/>
  <c r="C20" i="2"/>
  <c r="C19" i="2"/>
  <c r="C18" i="2"/>
  <c r="C17" i="2"/>
  <c r="C16" i="2"/>
  <c r="C15" i="2"/>
  <c r="C14" i="2"/>
  <c r="F19" i="8" l="1"/>
  <c r="C27" i="2"/>
  <c r="C30" i="3"/>
  <c r="C31" i="2" l="1"/>
  <c r="C33" i="2" s="1"/>
  <c r="D28" i="1" s="1"/>
  <c r="D24" i="1"/>
  <c r="D26" i="1" s="1"/>
  <c r="K94" i="10"/>
  <c r="K95" i="10" s="1"/>
  <c r="C35" i="3"/>
  <c r="C37" i="3" s="1"/>
  <c r="D30" i="1" s="1"/>
  <c r="D34" i="1" l="1"/>
  <c r="E23" i="15" s="1"/>
  <c r="D36" i="1" l="1"/>
  <c r="D44" i="1" s="1"/>
  <c r="E32" i="15" s="1"/>
</calcChain>
</file>

<file path=xl/sharedStrings.xml><?xml version="1.0" encoding="utf-8"?>
<sst xmlns="http://schemas.openxmlformats.org/spreadsheetml/2006/main" count="695" uniqueCount="388">
  <si>
    <t>Average Monthly Payroll</t>
  </si>
  <si>
    <t>Monthly Payments x 2.5</t>
  </si>
  <si>
    <t>Maximum Loan Amount</t>
  </si>
  <si>
    <t xml:space="preserve">Add: Outstanding Amount of Economic Injury Disaster Loan (EIDL) made between January 31, 2020 and April 3, 2020 </t>
  </si>
  <si>
    <t>Less: Amount of any "advance" under an EIDL COVID-19 Loan (because it doesn't have to be repaid)</t>
  </si>
  <si>
    <t>Calculated Loan Amount</t>
  </si>
  <si>
    <t>Calculation of Employer Paid Group Health Insurance</t>
  </si>
  <si>
    <t>Totals</t>
  </si>
  <si>
    <t>Plan #1</t>
  </si>
  <si>
    <t>Plan #2</t>
  </si>
  <si>
    <t>Plan #3</t>
  </si>
  <si>
    <t>Plan #4</t>
  </si>
  <si>
    <t>Plan #5</t>
  </si>
  <si>
    <t>Plan Name</t>
  </si>
  <si>
    <t>xxxxxxxx</t>
  </si>
  <si>
    <t>January</t>
  </si>
  <si>
    <t>February</t>
  </si>
  <si>
    <t>March</t>
  </si>
  <si>
    <t>April</t>
  </si>
  <si>
    <t>May</t>
  </si>
  <si>
    <t>June</t>
  </si>
  <si>
    <t>July</t>
  </si>
  <si>
    <t>August</t>
  </si>
  <si>
    <t>September</t>
  </si>
  <si>
    <t>October</t>
  </si>
  <si>
    <t>November</t>
  </si>
  <si>
    <t>December</t>
  </si>
  <si>
    <t>Gross Company Paid</t>
  </si>
  <si>
    <t>Less: Employee Contributions</t>
  </si>
  <si>
    <t>Enter a negative number in this cell</t>
  </si>
  <si>
    <t>Employee Contribution to Health Care Costs</t>
  </si>
  <si>
    <t>You can locate this amount in your 12/31/19 Payroll Information</t>
  </si>
  <si>
    <t xml:space="preserve">or if you are using a different measurement period in the Year-to-Date </t>
  </si>
  <si>
    <t>Payroll Report for that period</t>
  </si>
  <si>
    <t>Calculation of Employer Paid Retirement Contributions</t>
  </si>
  <si>
    <t>Calculation of Employer State &amp; Local taxes assessed on employee compensation,</t>
  </si>
  <si>
    <t>primarily state unemployment insurance tax (Derived from State Quarterly Wage Reporting Forms)</t>
  </si>
  <si>
    <t>1st Quarter</t>
  </si>
  <si>
    <t>2nd Quarter</t>
  </si>
  <si>
    <t>3rd Quarter</t>
  </si>
  <si>
    <t>4th Quarter</t>
  </si>
  <si>
    <t>Amount</t>
  </si>
  <si>
    <t>Quarter</t>
  </si>
  <si>
    <t>Ending</t>
  </si>
  <si>
    <t>Total Employer State &amp; Local taxes assessed on employee compensation</t>
  </si>
  <si>
    <r>
      <t>1.</t>
    </r>
    <r>
      <rPr>
        <b/>
        <sz val="7"/>
        <color theme="1"/>
        <rFont val="Times New Roman"/>
        <family val="1"/>
      </rPr>
      <t xml:space="preserve">      </t>
    </r>
    <r>
      <rPr>
        <b/>
        <sz val="12"/>
        <color theme="1"/>
        <rFont val="Times New Roman"/>
        <family val="1"/>
      </rPr>
      <t xml:space="preserve">Question: </t>
    </r>
    <r>
      <rPr>
        <sz val="12"/>
        <color theme="1"/>
        <rFont val="Times New Roman"/>
        <family val="1"/>
      </rPr>
      <t>How is the maximum PPP loan amount calculated for S corporations and C corporations (up to $10 million)? (Note that PPP loan forgiveness amounts will</t>
    </r>
  </si>
  <si>
    <t>depend, in part, on the total amount spent during the eight-week period following the first disbursement of the PPP loan.)</t>
  </si>
  <si>
    <r>
      <t xml:space="preserve">Answer: </t>
    </r>
    <r>
      <rPr>
        <sz val="12"/>
        <color theme="1"/>
        <rFont val="Times New Roman"/>
        <family val="1"/>
      </rPr>
      <t>The following methodology should be used to calculate the maximum amount that can be borrowed for corporations, including S and C corporations:</t>
    </r>
  </si>
  <si>
    <r>
      <t>·</t>
    </r>
    <r>
      <rPr>
        <sz val="7"/>
        <color theme="1"/>
        <rFont val="Times New Roman"/>
        <family val="1"/>
      </rPr>
      <t xml:space="preserve">         </t>
    </r>
    <r>
      <rPr>
        <b/>
        <sz val="12"/>
        <color theme="1"/>
        <rFont val="Times New Roman"/>
        <family val="1"/>
      </rPr>
      <t xml:space="preserve">Step 1: </t>
    </r>
    <r>
      <rPr>
        <sz val="12"/>
        <color theme="1"/>
        <rFont val="Times New Roman"/>
        <family val="1"/>
      </rPr>
      <t>Compute 2019 payroll costs by adding the following:</t>
    </r>
  </si>
  <si>
    <r>
      <t>o</t>
    </r>
    <r>
      <rPr>
        <sz val="7"/>
        <color theme="1"/>
        <rFont val="Times New Roman"/>
        <family val="1"/>
      </rPr>
      <t xml:space="preserve">    </t>
    </r>
    <r>
      <rPr>
        <sz val="12"/>
        <color theme="1"/>
        <rFont val="Times New Roman"/>
        <family val="1"/>
      </rPr>
      <t>2019 gross wages and tips paid to your employees whose principal place of residence is in the United States, which can be computed using 2019 IRS Form 941 Taxable Medicare wages &amp; tips (line 5c-column 1) from each quarter plus any pre-tax employee contributions for health insurance or other fringe benefits excluded from Taxable Medicare wages &amp; tips, subtracting any amounts paid to any individual employee in excess of $100,000 and any amounts paid to any employee whose principal place of residence is outside the U.S;</t>
    </r>
  </si>
  <si>
    <r>
      <t>o</t>
    </r>
    <r>
      <rPr>
        <sz val="7"/>
        <color theme="1"/>
        <rFont val="Times New Roman"/>
        <family val="1"/>
      </rPr>
      <t xml:space="preserve">    </t>
    </r>
    <r>
      <rPr>
        <sz val="12"/>
        <color theme="1"/>
        <rFont val="Times New Roman"/>
        <family val="1"/>
      </rPr>
      <t>2019 employer health insurance contributions (portion of IRS Form 1120 line 24 or IRS Form 1120-S line 18 attributable to health insurance);</t>
    </r>
  </si>
  <si>
    <r>
      <t>o</t>
    </r>
    <r>
      <rPr>
        <sz val="7"/>
        <color theme="1"/>
        <rFont val="Times New Roman"/>
        <family val="1"/>
      </rPr>
      <t xml:space="preserve">    </t>
    </r>
    <r>
      <rPr>
        <sz val="12"/>
        <color theme="1"/>
        <rFont val="Times New Roman"/>
        <family val="1"/>
      </rPr>
      <t>2019 employer retirement contributions (IRS Form 1120 line 23 or IRS Form 1120-S line 17); and</t>
    </r>
  </si>
  <si>
    <r>
      <t>o</t>
    </r>
    <r>
      <rPr>
        <sz val="7"/>
        <color theme="1"/>
        <rFont val="Times New Roman"/>
        <family val="1"/>
      </rPr>
      <t xml:space="preserve">    </t>
    </r>
    <r>
      <rPr>
        <sz val="12"/>
        <color theme="1"/>
        <rFont val="Times New Roman"/>
        <family val="1"/>
      </rPr>
      <t>2019 employer state and local taxes assessed on employee compensation, primarily state unemployment insurance tax (from state quarterly wage reporting forms).</t>
    </r>
  </si>
  <si>
    <r>
      <t>·</t>
    </r>
    <r>
      <rPr>
        <sz val="7"/>
        <color theme="1"/>
        <rFont val="Times New Roman"/>
        <family val="1"/>
      </rPr>
      <t xml:space="preserve">         </t>
    </r>
    <r>
      <rPr>
        <b/>
        <sz val="12"/>
        <color theme="1"/>
        <rFont val="Times New Roman"/>
        <family val="1"/>
      </rPr>
      <t xml:space="preserve">Step 2: </t>
    </r>
    <r>
      <rPr>
        <sz val="12"/>
        <color theme="1"/>
        <rFont val="Times New Roman"/>
        <family val="1"/>
      </rPr>
      <t>Calculate the average monthly payroll costs (divide the amount from Step 1 by 12).</t>
    </r>
  </si>
  <si>
    <r>
      <t>·</t>
    </r>
    <r>
      <rPr>
        <sz val="7"/>
        <color theme="1"/>
        <rFont val="Times New Roman"/>
        <family val="1"/>
      </rPr>
      <t xml:space="preserve">         </t>
    </r>
    <r>
      <rPr>
        <b/>
        <sz val="12"/>
        <color theme="1"/>
        <rFont val="Times New Roman"/>
        <family val="1"/>
      </rPr>
      <t xml:space="preserve">Step 3: </t>
    </r>
    <r>
      <rPr>
        <sz val="12"/>
        <color theme="1"/>
        <rFont val="Times New Roman"/>
        <family val="1"/>
      </rPr>
      <t>Multiply the average monthly payroll costs from Step 2 by 2.5.</t>
    </r>
  </si>
  <si>
    <r>
      <t>·</t>
    </r>
    <r>
      <rPr>
        <sz val="7"/>
        <color theme="1"/>
        <rFont val="Times New Roman"/>
        <family val="1"/>
      </rPr>
      <t xml:space="preserve">         </t>
    </r>
    <r>
      <rPr>
        <b/>
        <sz val="12"/>
        <color theme="1"/>
        <rFont val="Times New Roman"/>
        <family val="1"/>
      </rPr>
      <t xml:space="preserve">Step 4: </t>
    </r>
    <r>
      <rPr>
        <sz val="12"/>
        <color theme="1"/>
        <rFont val="Times New Roman"/>
        <family val="1"/>
      </rPr>
      <t>Add the outstanding amount of any EIDL made between January 31, 2020 and April 3, 2020 that you seek to refinance, less the amount of any advance under an EIDL COVID-19 loan (because it does not have to be repaid).</t>
    </r>
  </si>
  <si>
    <t>The corporation’s 2019 IRS Form 941 and state quarterly wage unemployment insurance tax reporting form from each quarter (or equivalent payroll processor records or IRS Wage and Tax Statements), along with the filed business tax return (IRS Form 1120 or IRS 1120-S) or other documentation of any retirement and health insurance contributions, must be provided to substantiate the applied-for PPP loan amount. A payroll statement or similar documentation from the pay period that covered February 15, 2020 must be provided to establish you were in operation and had employees on that date.</t>
  </si>
  <si>
    <t>For C Corporations &amp; S Corporations</t>
  </si>
  <si>
    <t>From 2019 IRS Form 941 Taxable Medicare Wages &amp; Tips (line 5c-column 1)</t>
  </si>
  <si>
    <t>2019 Form 940 Line 3 or W-3</t>
  </si>
  <si>
    <t>If in Business for all of 2019 with consistent payroll</t>
  </si>
  <si>
    <t>If in Business for 2019 with inconsistent payroll</t>
  </si>
  <si>
    <t xml:space="preserve">         Quarter Ending 3/31/19</t>
  </si>
  <si>
    <t xml:space="preserve">         Quarter Ending 3/31/20</t>
  </si>
  <si>
    <t xml:space="preserve">         Quarter Ending 6/30/19</t>
  </si>
  <si>
    <t xml:space="preserve">         Quarter Ending 9/30/19</t>
  </si>
  <si>
    <t xml:space="preserve">         Quarter Ending 12/31/19</t>
  </si>
  <si>
    <t xml:space="preserve">         Other - Please Discuss why another reporting period should be used</t>
  </si>
  <si>
    <t>For Partnerships</t>
  </si>
  <si>
    <r>
      <t>1.</t>
    </r>
    <r>
      <rPr>
        <b/>
        <sz val="7"/>
        <color theme="1"/>
        <rFont val="Times New Roman"/>
        <family val="1"/>
      </rPr>
      <t xml:space="preserve">      </t>
    </r>
    <r>
      <rPr>
        <b/>
        <sz val="12"/>
        <color theme="1"/>
        <rFont val="Times New Roman"/>
        <family val="1"/>
      </rPr>
      <t xml:space="preserve">Question: </t>
    </r>
    <r>
      <rPr>
        <sz val="12"/>
        <color theme="1"/>
        <rFont val="Times New Roman"/>
        <family val="1"/>
      </rPr>
      <t>How do partnerships apply for PPP loans and how is the maximum PPP loan amount calculated for partnerships (up to $10 million)? Should partners’ self- employment income be included on the business entity level PPP loan application or on separate PPP loan applications for each partner? (Note that PPP loan forgiveness amounts will depend, in part, on the total amount spent during the eight-week period following the first disbursement of the PPP loan.)</t>
    </r>
  </si>
  <si>
    <r>
      <t xml:space="preserve">Answer: </t>
    </r>
    <r>
      <rPr>
        <sz val="12"/>
        <color theme="1"/>
        <rFont val="Times New Roman"/>
        <family val="1"/>
      </rPr>
      <t>The following methodology should be used to calculate the maximum amount that can be borrowed for partnerships (partners’ self-employment income should be included on the partnership’s PPP loan application, individual partners may not apply for separate PPP loans):</t>
    </r>
  </si>
  <si>
    <t>o    2019 Schedule K-1 (IRS Form 1065) Net earnings from self-employment of individual U.S. based general partners that are subject to self-employment tax, computed from box 14a (reduced by any section 179 expense deduction claimed, unreimbursed partnership expenses claimed, and depletion claimed on oil and gas properties) multiplied by 0.9235,2 up to $100,000 per partner (if 2019 schedules have not been filed, fill them out);</t>
  </si>
  <si>
    <r>
      <t>o</t>
    </r>
    <r>
      <rPr>
        <sz val="7"/>
        <color theme="1"/>
        <rFont val="Times New Roman"/>
        <family val="1"/>
      </rPr>
      <t xml:space="preserve">    </t>
    </r>
    <r>
      <rPr>
        <sz val="12"/>
        <color theme="1"/>
        <rFont val="Times New Roman"/>
        <family val="1"/>
      </rPr>
      <t>2019 gross wages and tips paid to your employees whose principal place of residence is in the United States, if any, which can be computed using 2019 IRS Form 941 Taxable Medicare wages &amp; tips (line 5c-column 1) from each quarter plus any pre-tax employee contributions for health insurance or other fringe benefits excluded from Taxable Medicare wages &amp; tips, subtracting any amounts paid to any individual employee in excess of $100,000 and any amounts paid to any employee whose principal place of residence is outside the U.S;</t>
    </r>
  </si>
  <si>
    <r>
      <t>o</t>
    </r>
    <r>
      <rPr>
        <sz val="7"/>
        <color theme="1"/>
        <rFont val="Times New Roman"/>
        <family val="1"/>
      </rPr>
      <t xml:space="preserve">    </t>
    </r>
    <r>
      <rPr>
        <sz val="12"/>
        <color theme="1"/>
        <rFont val="Times New Roman"/>
        <family val="1"/>
      </rPr>
      <t>2019 employer contributions for employee health insurance, if any (portion of IRS Form 1065 line 19 attributable to health insurance);</t>
    </r>
  </si>
  <si>
    <r>
      <t>o</t>
    </r>
    <r>
      <rPr>
        <sz val="7"/>
        <color theme="1"/>
        <rFont val="Times New Roman"/>
        <family val="1"/>
      </rPr>
      <t xml:space="preserve">    </t>
    </r>
    <r>
      <rPr>
        <sz val="12"/>
        <color theme="1"/>
        <rFont val="Times New Roman"/>
        <family val="1"/>
      </rPr>
      <t>2019 employer contributions to employee retirement plans, if any (IRS Form 1065 line 18); and</t>
    </r>
  </si>
  <si>
    <r>
      <t xml:space="preserve">2 </t>
    </r>
    <r>
      <rPr>
        <sz val="10"/>
        <color theme="1"/>
        <rFont val="Times New Roman"/>
        <family val="1"/>
      </rPr>
      <t>This treatment follows the computation of self-employment tax from IRS Form 1040 Schedule SE Section A line 4 and removes the “employer” share of self-employment tax, consistent with how payroll costs for employees in the partnership are determined.</t>
    </r>
  </si>
  <si>
    <r>
      <t>o</t>
    </r>
    <r>
      <rPr>
        <sz val="7"/>
        <color theme="1"/>
        <rFont val="Times New Roman"/>
        <family val="1"/>
      </rPr>
      <t xml:space="preserve">    </t>
    </r>
    <r>
      <rPr>
        <sz val="12"/>
        <color theme="1"/>
        <rFont val="Times New Roman"/>
        <family val="1"/>
      </rPr>
      <t>2019 employer state and local taxes assessed on employee compensation, primarily state unemployment insurance tax (from state quarterly wage reporting forms), if any.</t>
    </r>
  </si>
  <si>
    <r>
      <t>·</t>
    </r>
    <r>
      <rPr>
        <sz val="7"/>
        <color theme="1"/>
        <rFont val="Times New Roman"/>
        <family val="1"/>
      </rPr>
      <t xml:space="preserve">         </t>
    </r>
    <r>
      <rPr>
        <b/>
        <sz val="12"/>
        <color theme="1"/>
        <rFont val="Times New Roman"/>
        <family val="1"/>
      </rPr>
      <t xml:space="preserve">Step 4: </t>
    </r>
    <r>
      <rPr>
        <sz val="12"/>
        <color theme="1"/>
        <rFont val="Times New Roman"/>
        <family val="1"/>
      </rPr>
      <t>Add any outstanding amount of any EIDL made between January 31, 2020 and April 3, 2020 that you seek to refinance, less the amount of any advance under an EIDL COVID-19 loan (because it does not have to be repaid).</t>
    </r>
  </si>
  <si>
    <t>The partnership’s 2019 IRS Form 1065 (including K-1s) and other relevant supporting documentation if the partnership has employees, including the 2019 IRS Form 941 and state quarterly wage unemployment insurance tax reporting form from each quarter (or equivalent payroll processor records or IRS Wage and Tax Statements) along with records of any retirement or health insurance contributions, must be provided to substantiate the applied-for PPP loan amount. If the partnership has employees, a payroll statement or similar documentation from the pay period that covered February 15, 2020 must be provided to establish the partnership was in operation and had employees on that date. If the partnership has no employees, an invoice, bank statement, or book of record establishing the partnership was in operation on February 15, 2020 must instead be provided.</t>
  </si>
  <si>
    <t>Compensation Paid to Employees of the Partnership</t>
  </si>
  <si>
    <t>1.      Question: How is the maximum PPP loan amount calculated for eligible nonprofit organizations3 (up to $10 million)?  (Note that PPP loan forgiveness amounts will depend, in part, on the total amount spent during the eight-week period following the first disbursement of the PPP loan.)</t>
  </si>
  <si>
    <r>
      <t xml:space="preserve">Answer: </t>
    </r>
    <r>
      <rPr>
        <sz val="12"/>
        <color theme="1"/>
        <rFont val="Times New Roman"/>
        <family val="1"/>
      </rPr>
      <t>The following methodology should be used to calculate the maximum amount that can be borrowed for eligible nonprofit organizations (eligible nonprofit religious institutions, see the next question):</t>
    </r>
  </si>
  <si>
    <r>
      <t>o</t>
    </r>
    <r>
      <rPr>
        <sz val="7"/>
        <color theme="1"/>
        <rFont val="Times New Roman"/>
        <family val="1"/>
      </rPr>
      <t xml:space="preserve">    </t>
    </r>
    <r>
      <rPr>
        <sz val="12"/>
        <color theme="1"/>
        <rFont val="Times New Roman"/>
        <family val="1"/>
      </rPr>
      <t>2019 employer health insurance contributions (portion of IRS Form 990 Part IX line 9 attributable to health insurance);</t>
    </r>
  </si>
  <si>
    <r>
      <t>o</t>
    </r>
    <r>
      <rPr>
        <sz val="7"/>
        <color theme="1"/>
        <rFont val="Times New Roman"/>
        <family val="1"/>
      </rPr>
      <t xml:space="preserve">    </t>
    </r>
    <r>
      <rPr>
        <sz val="12"/>
        <color theme="1"/>
        <rFont val="Times New Roman"/>
        <family val="1"/>
      </rPr>
      <t>2019 employer retirement contributions (IRS Form 990 Part IX line 8); and</t>
    </r>
  </si>
  <si>
    <r>
      <t xml:space="preserve">3 </t>
    </r>
    <r>
      <rPr>
        <sz val="11"/>
        <color theme="1"/>
        <rFont val="Times New Roman"/>
        <family val="1"/>
      </rPr>
      <t>“Eligible nonprofit organization” means an organization that is described in section 501(c)(3) of the Internal Revenue Code of 1986 and that is exempt from taxation under section 501(a) of such Code.</t>
    </r>
  </si>
  <si>
    <r>
      <t>The nonprofit organization’s 2019 IRS Form 941 and state quarterly wage unemployment insurance tax reporting form from each quarter (or equivalent payroll processor records or IRS Wage and Tax Statements), along with the filed IRS Form 990 Part IX or other documentation of any retirement and health insurance contributions, must be provided to substantiate the applied-for PPP loan amount. A payroll statement or similar documentation from the pay period that covered February 15, 2020 must be provided to establish you were in operation and had employees on that date. Eligible nonprofits that do not file an IRS Form 990, typically those with gross receipts less than $50,000, should see the next question</t>
    </r>
    <r>
      <rPr>
        <sz val="11.5"/>
        <color theme="1"/>
        <rFont val="Calibri"/>
        <family val="2"/>
      </rPr>
      <t>.</t>
    </r>
  </si>
  <si>
    <t>For Eligible Non-Profits</t>
  </si>
  <si>
    <t>For Eligible Non-Profit Religious Institutions, Veterans Organizations &amp; Tribal Businesses</t>
  </si>
  <si>
    <r>
      <t>1.</t>
    </r>
    <r>
      <rPr>
        <b/>
        <sz val="7"/>
        <color theme="1"/>
        <rFont val="Times New Roman"/>
        <family val="1"/>
      </rPr>
      <t xml:space="preserve">      </t>
    </r>
    <r>
      <rPr>
        <b/>
        <sz val="12"/>
        <color theme="1"/>
        <rFont val="Times New Roman"/>
        <family val="1"/>
      </rPr>
      <t xml:space="preserve">Question: </t>
    </r>
    <r>
      <rPr>
        <sz val="12"/>
        <color theme="1"/>
        <rFont val="Times New Roman"/>
        <family val="1"/>
      </rPr>
      <t>How is the maximum PPP loan amount calculated for eligible nonprofit religious institutions, veterans organizations, and tribal businesses (up to $10 million)? (Note that PPP loan forgiveness amounts will depend, in part, on the total amount spent during the eight-week period following the first disbursement of the PPP loan.)</t>
    </r>
  </si>
  <si>
    <r>
      <t xml:space="preserve">Answer: </t>
    </r>
    <r>
      <rPr>
        <sz val="12"/>
        <color theme="1"/>
        <rFont val="Times New Roman"/>
        <family val="1"/>
      </rPr>
      <t>The following methodology should be used to calculate the maximum amount that can be borrowed for eligible nonprofit religious institutions, veterans organizations and tribal businesses:</t>
    </r>
  </si>
  <si>
    <r>
      <t>o</t>
    </r>
    <r>
      <rPr>
        <sz val="7"/>
        <color theme="1"/>
        <rFont val="Times New Roman"/>
        <family val="1"/>
      </rPr>
      <t xml:space="preserve">    </t>
    </r>
    <r>
      <rPr>
        <sz val="12"/>
        <color theme="1"/>
        <rFont val="Times New Roman"/>
        <family val="1"/>
      </rPr>
      <t>2019 employer health insurance contributions;</t>
    </r>
  </si>
  <si>
    <r>
      <t>o</t>
    </r>
    <r>
      <rPr>
        <sz val="7"/>
        <color theme="1"/>
        <rFont val="Times New Roman"/>
        <family val="1"/>
      </rPr>
      <t xml:space="preserve">    </t>
    </r>
    <r>
      <rPr>
        <sz val="12"/>
        <color theme="1"/>
        <rFont val="Times New Roman"/>
        <family val="1"/>
      </rPr>
      <t>2019 employer retirement contributions and</t>
    </r>
  </si>
  <si>
    <t>The entity’s 2019 IRS Form 941 and state quarterly wage unemployment insurance tax reporting form from each quarter (or equivalent payroll processor records or IRS Wage and Tax Statements), along with documentation of any retirement and health insurance</t>
  </si>
  <si>
    <t>contributions, must be provided to substantiate the applied-for PPP loan amount. A payroll statement or similar documentation from the pay period that covered February 15, 2020 must be provided to establish you were in operation and had employees on that date.</t>
  </si>
  <si>
    <t xml:space="preserve">Average Monthly Compensation Amount to be Used for PPP Loan Prior </t>
  </si>
  <si>
    <t>to reduction for compensation in excess of $100,000 per employee</t>
  </si>
  <si>
    <t>Based on review of the above:</t>
  </si>
  <si>
    <t>Negative Amount</t>
  </si>
  <si>
    <t>Reduction for compensation in excess of $100,000 per individual</t>
  </si>
  <si>
    <t>Compensation adjusted for those in excess of $100,0000 per individual</t>
  </si>
  <si>
    <t>Negative Number</t>
  </si>
  <si>
    <t>Net Average Monthly Employer Health Care Cost</t>
  </si>
  <si>
    <t>Average Monthly Employer State &amp; Local taxes assessed on employee compensation</t>
  </si>
  <si>
    <t>Total Average Monthly Payroll</t>
  </si>
  <si>
    <t>Per the guidance, max advances should not be greater than $10,000, Negative Amount</t>
  </si>
  <si>
    <t>Paycheck Protection Program (PPP)</t>
  </si>
  <si>
    <t>Total Net Employer Health Care Cost</t>
  </si>
  <si>
    <t>Total Net Employer Retirement Contributions</t>
  </si>
  <si>
    <t>Average Monthly Net Employer Retirement Contributions</t>
  </si>
  <si>
    <t>Average Monthly Net Employer Health Care Cost</t>
  </si>
  <si>
    <t>Name</t>
  </si>
  <si>
    <t>Annual Compensation</t>
  </si>
  <si>
    <t>Monthly</t>
  </si>
  <si>
    <t>Monthly Cap</t>
  </si>
  <si>
    <t>Company Personnel</t>
  </si>
  <si>
    <t>Total of All Personnel Below</t>
  </si>
  <si>
    <t>Information regarding compensation costs for each entity type is based on the April 24, 2020 information from the Treasury Department</t>
  </si>
  <si>
    <t>called How to Calculate Maximum Loan Amounts - By Business Type.  This document is posted on our website for you to download and review.</t>
  </si>
  <si>
    <t>You should not place reliance on information in this template.  Please read the document from the Treasury Department for Guidance.</t>
  </si>
  <si>
    <t>Throughout this worksheet cells have been shaded as follows</t>
  </si>
  <si>
    <t>PPP Loan Calculation   - Summary of monthly average compensation, Health Care, Retirement, Local Taxes &amp; Calculation of Loan Amount</t>
  </si>
  <si>
    <t>Payroll for C Corps &amp; S Corps - Worksheet to calculate Monthly Average Compensation for these entity types</t>
  </si>
  <si>
    <t>Payroll for Partnerships - Worksheet to calculate Monthly Average Compensation for this entity type</t>
  </si>
  <si>
    <t>Religious, Veterans &amp; Tribal - Worksheet to calculate Monthly Average Compensation for this entity type</t>
  </si>
  <si>
    <t>Employer Paid Health Care - Worksheet to Calculate Monthly Average Employer Paid Health Care Costs</t>
  </si>
  <si>
    <t>State &amp; Local Taxes on Compensation - Worksheet to Calculate Monthly Average State &amp; Local Taxes on Compensation</t>
  </si>
  <si>
    <t>Excess of 100,000 Worksheet - worksheet to Calculate Compensation in Excess of $100,000 per individual for any type of entity</t>
  </si>
  <si>
    <t>The explanation of each Tab in this excel file is as follows:</t>
  </si>
  <si>
    <t>Average Monthly Payroll to be used</t>
  </si>
  <si>
    <t xml:space="preserve">         in a detailed memorandum</t>
  </si>
  <si>
    <t>Average Monthly Compensation to be used for purposes of PPP calculation</t>
  </si>
  <si>
    <t xml:space="preserve">Average Monthly K-1 Compensation Amount to be Used for PPP Loan Prior </t>
  </si>
  <si>
    <t>Should be a negative number</t>
  </si>
  <si>
    <t>Average Monthly Compensation: (You should have only one based on Entity Type)</t>
  </si>
  <si>
    <t xml:space="preserve">     C-Corporation &amp; S-Corporation</t>
  </si>
  <si>
    <t xml:space="preserve">     Partnerships</t>
  </si>
  <si>
    <t xml:space="preserve">        Employees</t>
  </si>
  <si>
    <t xml:space="preserve">     Eligible Non-Profit Organizations</t>
  </si>
  <si>
    <t xml:space="preserve">     Eligible Non-Profit Religious Organizations, Veterans Organizations &amp; Tribal Businesses</t>
  </si>
  <si>
    <t xml:space="preserve">     Less: Reduction for compensation in excess of $100,000 per individual</t>
  </si>
  <si>
    <t>Adjusted Average Monthly Compensation</t>
  </si>
  <si>
    <t>The purpose of this worksheet is to assist you in organizing our information in a organized manner so that the underwriters at the bank</t>
  </si>
  <si>
    <t>will have an easy time understanding your financial information.</t>
  </si>
  <si>
    <t>Be prepared to Upload related Documentation for these expenses</t>
  </si>
  <si>
    <t>Upload this Document</t>
  </si>
  <si>
    <t>Instructions</t>
  </si>
  <si>
    <t>Compensation Calculation</t>
  </si>
  <si>
    <t>Explanation of Methodology Used</t>
  </si>
  <si>
    <t>Group Health Insurance</t>
  </si>
  <si>
    <t xml:space="preserve">Calculation of Employer Paid </t>
  </si>
  <si>
    <t>Retirement Contributions</t>
  </si>
  <si>
    <t>Please provide the appropriate documentation to support the payments of the amounts below (Invoices from Plan</t>
  </si>
  <si>
    <t>Administrator, Exerts from your General Ledger, etc.)</t>
  </si>
  <si>
    <t>Please provide the appropriate documentation to support the payments of the amounts below (Amounts per Tax</t>
  </si>
  <si>
    <t>Calculation of Employer State &amp; Local</t>
  </si>
  <si>
    <t>Taxes assessed on Employee Compensation</t>
  </si>
  <si>
    <t>entity type that will support the amounts noted below</t>
  </si>
  <si>
    <t>Example</t>
  </si>
  <si>
    <t>Compensation in Excess of $100,000 Annually or $8,333 Monthly</t>
  </si>
  <si>
    <t>List the names of people with compensation in excess of $100,000 annually</t>
  </si>
  <si>
    <t>Excess over Cap</t>
  </si>
  <si>
    <t>Please attach documentation from the 940/W-3. 941's or other appropriate documentation based on your</t>
  </si>
  <si>
    <t>If possible, please provide the appropriate information to support this compensation information</t>
  </si>
  <si>
    <t>Return, Paid Invoices to Insurance carrier or insurance broker)</t>
  </si>
  <si>
    <t>Net Average Monthly Employer Retirement Contributions</t>
  </si>
  <si>
    <t>The purpose of this template is to assist you in the calculation of costs that are included in "Average Monthly Payroll" per SBA Form 2483.</t>
  </si>
  <si>
    <t>Payroll for Eligible Nonprofits - Worksheet to calculate Monthly Average Compensation for this entity type</t>
  </si>
  <si>
    <t>Retirement Contributions - Worksheet to Calculate Monthly Average Employer Retirement Contributions</t>
  </si>
  <si>
    <t xml:space="preserve">For additional information on How to Calculate the Maximum Loan Amount by Business Type  </t>
  </si>
  <si>
    <t xml:space="preserve">    1. Go to your website for PPP Loan $200,000+ and Click on the "Dept of Treasury - How to Calculate Loan Amounts</t>
  </si>
  <si>
    <t xml:space="preserve">    2. This information is also available at the top of each tab in this worksheet that calculates compensation for a different entity type</t>
  </si>
  <si>
    <t>Company Name &amp; EIN - Enter the name of your business or organization and your EIN in the designated cells</t>
  </si>
  <si>
    <t>Should you need assistance with this template, please reach out to us for assistance ASAP</t>
  </si>
  <si>
    <t>Enter the Name of your Company/Organization as it appears on your tax return</t>
  </si>
  <si>
    <t>Enter your EIN number or if you are a single member LLC without an EIN your SSN</t>
  </si>
  <si>
    <t>This document to be printed to a PDF and combined to a PDF printout of this page</t>
  </si>
  <si>
    <t>This documentation to be printed to a PDF and combined to a PDF printout of this page</t>
  </si>
  <si>
    <t>PPP Loan Checklist &amp; File Name Index for Documents to be Uploaded</t>
  </si>
  <si>
    <t xml:space="preserve">To make it more efficient for the bank to review the documents of our clients </t>
  </si>
  <si>
    <t>all PDF, Word Files and Excel files should be saved with the Prefix noted in Column B</t>
  </si>
  <si>
    <t>Submitted</t>
  </si>
  <si>
    <t>Prefix</t>
  </si>
  <si>
    <t>Y or N</t>
  </si>
  <si>
    <t>PPP Application Checklist</t>
  </si>
  <si>
    <t>Borrower Application Form - SBA Form 2483</t>
  </si>
  <si>
    <t>4a</t>
  </si>
  <si>
    <t>Payroll/Compensation Costs</t>
  </si>
  <si>
    <t>4b</t>
  </si>
  <si>
    <t>Employer Paid Group Health Insurance</t>
  </si>
  <si>
    <t>4c</t>
  </si>
  <si>
    <t>Employer Paid Retirement Contributions</t>
  </si>
  <si>
    <t>4d</t>
  </si>
  <si>
    <t>Employer State &amp; Local Taxes Assessed on Compensation</t>
  </si>
  <si>
    <t>4e</t>
  </si>
  <si>
    <t>Annual compensation in Excess of $100,000</t>
  </si>
  <si>
    <t>Beneficial Ownership Certification Form</t>
  </si>
  <si>
    <t>Information Form for Borrowing Entity and Ownership</t>
  </si>
  <si>
    <t>NAICS Code</t>
  </si>
  <si>
    <t>Checklist &amp; File Names to Use - Checklist of Documents to Upload &amp; Pre-fix to be used when saving documents</t>
  </si>
  <si>
    <t>Use these Pre-Fixes when saving Documents to be Uploaded</t>
  </si>
  <si>
    <t>Eligible Loan Amount Calculation - 3</t>
  </si>
  <si>
    <t>This document to be printed to a PDF and Saved</t>
  </si>
  <si>
    <t>As file name "3 - Eligible Loan Amount Calculation"</t>
  </si>
  <si>
    <t>deduction claimed, unreimbursed partnership expenses claimed, and depletion claimed on oil and gas</t>
  </si>
  <si>
    <t>properties) multiplied by .9235</t>
  </si>
  <si>
    <t xml:space="preserve">2019 Schedule K-1 (IRS Form 1065) - See Detailed Explanation in Department Of Treasury </t>
  </si>
  <si>
    <t>Guidance - How to Calculate Maximum Loan Amounts - By Entity Type - Posted on our website and in cell C12</t>
  </si>
  <si>
    <t>1. Net earnings from self-employment of individual U.S. based general partners that are</t>
  </si>
  <si>
    <t>2. Up to $100,000 per partner (if 2019 Schedules have not been filed, fill them out)</t>
  </si>
  <si>
    <t>The compensation calculation for partnerships is complex.  Please read the Treasury Department Guidance before completing</t>
  </si>
  <si>
    <t>Partner Name</t>
  </si>
  <si>
    <t>Partner #1</t>
  </si>
  <si>
    <t>2019 Schedule K-1</t>
  </si>
  <si>
    <t>Box 14a</t>
  </si>
  <si>
    <t>2020 Schedule K-1</t>
  </si>
  <si>
    <t>Box 12</t>
  </si>
  <si>
    <t>Net Self Employment</t>
  </si>
  <si>
    <t>Unemployment Tax</t>
  </si>
  <si>
    <t xml:space="preserve">Net Amount Subject to </t>
  </si>
  <si>
    <t>Partner #2</t>
  </si>
  <si>
    <t>Partner #3</t>
  </si>
  <si>
    <t>Partner #4</t>
  </si>
  <si>
    <t>Partner #5</t>
  </si>
  <si>
    <t>Partner #6</t>
  </si>
  <si>
    <t>Partner #7</t>
  </si>
  <si>
    <t>Partner #8</t>
  </si>
  <si>
    <t>Partner #9</t>
  </si>
  <si>
    <t>Partner #10</t>
  </si>
  <si>
    <t>Per Partner</t>
  </si>
  <si>
    <t>(1)</t>
  </si>
  <si>
    <t>(2)</t>
  </si>
  <si>
    <t>(3)</t>
  </si>
  <si>
    <t>(3) x .9235</t>
  </si>
  <si>
    <t>Explanation of Methodology Used if Different than above</t>
  </si>
  <si>
    <t xml:space="preserve">        Partners (K-1's)</t>
  </si>
  <si>
    <t>Excess</t>
  </si>
  <si>
    <t>Over Cap</t>
  </si>
  <si>
    <t>Based on Annual Comp.</t>
  </si>
  <si>
    <t>of $100,000</t>
  </si>
  <si>
    <t>Eligible</t>
  </si>
  <si>
    <t>Compensation</t>
  </si>
  <si>
    <t>Average Eligible Compensation of Partners</t>
  </si>
  <si>
    <t>Check Total</t>
  </si>
  <si>
    <t>Reduction for compensation in excess of $100,000 per individual - Partners - K1's</t>
  </si>
  <si>
    <t>Reduction for compensation in excess of $100,000 per individual - Employees</t>
  </si>
  <si>
    <t>Earnings (1) -(2)</t>
  </si>
  <si>
    <t>If you have more than 10 partners, please insert more rows and copy the formulas in columns F to K to these new rows</t>
  </si>
  <si>
    <t>Average Monthly Payroll for employees of the partnership</t>
  </si>
  <si>
    <t>Total Reduction of compensation in excess of $100,000 for Partners &amp; Employees of a Partnership</t>
  </si>
  <si>
    <t>subject to self-employment tax, computed from box 14a (reduced by any section 179 expense</t>
  </si>
  <si>
    <t>Financial Information must be presented to our lender using this template for consistency and to expedite your PPP Loan.</t>
  </si>
  <si>
    <t>Two Pieces of Current Valid Identification for each Principal with 20% Ownership or more</t>
  </si>
  <si>
    <t>Zip+4</t>
  </si>
  <si>
    <t>EIN</t>
  </si>
  <si>
    <t>Date Business Established</t>
  </si>
  <si>
    <t>(Used for loan Calculation)</t>
  </si>
  <si>
    <t>Loan Request</t>
  </si>
  <si>
    <t>Number of Employees</t>
  </si>
  <si>
    <t>For each owner with 20% or Greater Ownership</t>
  </si>
  <si>
    <t>Owner Last Name</t>
  </si>
  <si>
    <t>Mobile Phone #</t>
  </si>
  <si>
    <t xml:space="preserve">Street Line 1 </t>
  </si>
  <si>
    <t>Unit/Suite/Apt Number</t>
  </si>
  <si>
    <t>Street Line 2</t>
  </si>
  <si>
    <t>City</t>
  </si>
  <si>
    <t>State</t>
  </si>
  <si>
    <t xml:space="preserve">ZIP </t>
  </si>
  <si>
    <t>Additional 4 Digits of Zip Code</t>
  </si>
  <si>
    <t>Date of Birth</t>
  </si>
  <si>
    <t>Social Security Number</t>
  </si>
  <si>
    <t>Email Address</t>
  </si>
  <si>
    <t>Title</t>
  </si>
  <si>
    <t>Ownership %</t>
  </si>
  <si>
    <t xml:space="preserve">You must provide the additional 4 digit - "Zip Plus 4 code " </t>
  </si>
  <si>
    <t>To look up a zip code (including it's "plus 4")</t>
  </si>
  <si>
    <r>
      <t>G</t>
    </r>
    <r>
      <rPr>
        <sz val="12"/>
        <color rgb="FF000000"/>
        <rFont val="Calibri"/>
        <family val="2"/>
        <scheme val="minor"/>
      </rPr>
      <t>o to the following link.</t>
    </r>
  </si>
  <si>
    <t>https://tools.usps.com/go/zip-code-lookup.htm</t>
  </si>
  <si>
    <r>
      <t>C</t>
    </r>
    <r>
      <rPr>
        <sz val="12"/>
        <color rgb="FF000000"/>
        <rFont val="Calibri"/>
        <family val="2"/>
        <scheme val="minor"/>
      </rPr>
      <t xml:space="preserve">lick on the button (on the left side) that says: </t>
    </r>
    <r>
      <rPr>
        <sz val="12"/>
        <color theme="1"/>
        <rFont val="Calibri"/>
        <family val="2"/>
        <scheme val="minor"/>
      </rPr>
      <t>“</t>
    </r>
    <r>
      <rPr>
        <sz val="12"/>
        <color rgb="FF000000"/>
        <rFont val="Calibri"/>
        <family val="2"/>
        <scheme val="minor"/>
      </rPr>
      <t>Find By Address</t>
    </r>
    <r>
      <rPr>
        <sz val="12"/>
        <color theme="1"/>
        <rFont val="Calibri"/>
        <family val="2"/>
        <scheme val="minor"/>
      </rPr>
      <t>”</t>
    </r>
  </si>
  <si>
    <r>
      <t>T</t>
    </r>
    <r>
      <rPr>
        <sz val="12"/>
        <color rgb="FF000000"/>
        <rFont val="Calibri"/>
        <family val="2"/>
        <scheme val="minor"/>
      </rPr>
      <t>ype in the address</t>
    </r>
  </si>
  <si>
    <r>
      <t>C</t>
    </r>
    <r>
      <rPr>
        <sz val="12"/>
        <color rgb="FF000000"/>
        <rFont val="Calibri"/>
        <family val="2"/>
        <scheme val="minor"/>
      </rPr>
      <t xml:space="preserve">lick the button underneath it that says: </t>
    </r>
    <r>
      <rPr>
        <sz val="12"/>
        <color theme="1"/>
        <rFont val="Calibri"/>
        <family val="2"/>
        <scheme val="minor"/>
      </rPr>
      <t>“</t>
    </r>
    <r>
      <rPr>
        <sz val="12"/>
        <color rgb="FF000000"/>
        <rFont val="Calibri"/>
        <family val="2"/>
        <scheme val="minor"/>
      </rPr>
      <t>Find</t>
    </r>
    <r>
      <rPr>
        <sz val="12"/>
        <color theme="1"/>
        <rFont val="Calibri"/>
        <family val="2"/>
        <scheme val="minor"/>
      </rPr>
      <t>”</t>
    </r>
  </si>
  <si>
    <t>Please provide the information below for the Borrowing Entity and for Each Owner that holds more than 20% of the Entity</t>
  </si>
  <si>
    <t>and it will return that address with its zip + four zipcode</t>
  </si>
  <si>
    <t>Information regarding  Borrowing Entity</t>
  </si>
  <si>
    <t>Borrowing Entity</t>
  </si>
  <si>
    <t>EIN Number</t>
  </si>
  <si>
    <t>Date Established</t>
  </si>
  <si>
    <t>Business Phone #</t>
  </si>
  <si>
    <t>Information regarding each owner with more than 20% ownership of the entity</t>
  </si>
  <si>
    <t>Entity Type</t>
  </si>
  <si>
    <t>From tax return or formation documents</t>
  </si>
  <si>
    <t>C-Corp, S-Corp, LLC, 501 ( c ) (3) etc.</t>
  </si>
  <si>
    <t>Input</t>
  </si>
  <si>
    <t>Derived from tab "Info re Entity &amp; Ownership"</t>
  </si>
  <si>
    <t>Derived from tab "Client Name &amp; EIN"</t>
  </si>
  <si>
    <t>Derived from tab "PPP Loan Calculation</t>
  </si>
  <si>
    <t>Primary Contact for purposes of PPP Application</t>
  </si>
  <si>
    <t>First Name or Business Name</t>
  </si>
  <si>
    <t>Last Name</t>
  </si>
  <si>
    <t>Middle Initial</t>
  </si>
  <si>
    <t>Citizenship</t>
  </si>
  <si>
    <t>#1</t>
  </si>
  <si>
    <t>If 20% Owner is a Business - EIN</t>
  </si>
  <si>
    <t>If 20% Owner is a Person - SSN</t>
  </si>
  <si>
    <t>Address  - Street 1</t>
  </si>
  <si>
    <t>Address  - Street 2</t>
  </si>
  <si>
    <t>Zip</t>
  </si>
  <si>
    <t>Owner First Name/Business Name</t>
  </si>
  <si>
    <t xml:space="preserve">EIN </t>
  </si>
  <si>
    <t>Business Name</t>
  </si>
  <si>
    <t>#2</t>
  </si>
  <si>
    <t>#3</t>
  </si>
  <si>
    <t>#4</t>
  </si>
  <si>
    <t>#5</t>
  </si>
  <si>
    <t>Are you a Business or Person?</t>
  </si>
  <si>
    <t>If 20% Owner is a Business, Business Type? (C-Corp, S-Corp etc.)</t>
  </si>
  <si>
    <t>b</t>
  </si>
  <si>
    <t>c</t>
  </si>
  <si>
    <t>d</t>
  </si>
  <si>
    <t>e</t>
  </si>
  <si>
    <t>f</t>
  </si>
  <si>
    <t>g</t>
  </si>
  <si>
    <t>h</t>
  </si>
  <si>
    <t>a</t>
  </si>
  <si>
    <t>Owner</t>
  </si>
  <si>
    <t>Relationship to Applicant</t>
  </si>
  <si>
    <t>If interest of 20% or more in Other Businesses or Common Management with Another Business</t>
  </si>
  <si>
    <t>Cell number of primary contact for PPP Application</t>
  </si>
  <si>
    <t>Email address of primary contact for PPP Application</t>
  </si>
  <si>
    <t>If Borrowing Entity (Applicant) has interest of 20% or more in Other Businesses or Common Management with Another Business</t>
  </si>
  <si>
    <t>Info re Entity &amp; Ownership -  Enter information for business entity applying for PPP loan and Owners with 20% or more ownership</t>
  </si>
  <si>
    <t>This information is very important and is also used for input for the bank application that will be completed online with one of our consultants</t>
  </si>
  <si>
    <t xml:space="preserve">Info Needed for Online App - </t>
  </si>
  <si>
    <t>All the Information on this Tab will be Utilized for Input into the Bank's Online Application - Applicant should Print this information for use when Completing Bank Online Application</t>
  </si>
  <si>
    <t>Enter numbers and information in green shaded cells</t>
  </si>
  <si>
    <t>Do not enter numbers and information in blue shaded cells as they are information, calculations or numbers coming from elsewhere</t>
  </si>
  <si>
    <t>Briefly Describe the Nature of the Business/Operations of the Borrowing Entity</t>
  </si>
  <si>
    <t>Baker Foods Inc.</t>
  </si>
  <si>
    <t>EIN: 12-3456789</t>
  </si>
  <si>
    <t>C-Corp</t>
  </si>
  <si>
    <t>12-3456789</t>
  </si>
  <si>
    <t>100 Executive Drive</t>
  </si>
  <si>
    <t>Deer Park</t>
  </si>
  <si>
    <t>NY</t>
  </si>
  <si>
    <t>(516) 555-1212</t>
  </si>
  <si>
    <t>Jill</t>
  </si>
  <si>
    <t>Craig</t>
  </si>
  <si>
    <t>Baker</t>
  </si>
  <si>
    <t>(631) 555-1212</t>
  </si>
  <si>
    <t>(631) 555-1313</t>
  </si>
  <si>
    <t>500 Farmers Lane</t>
  </si>
  <si>
    <t>400 Farmers Lane</t>
  </si>
  <si>
    <t>Farmingdale</t>
  </si>
  <si>
    <t>111-22-3333</t>
  </si>
  <si>
    <t>333-45-6789</t>
  </si>
  <si>
    <t>Jillbaker@bakerfoods.com</t>
  </si>
  <si>
    <t>Jcraig@bakerfoods.com</t>
  </si>
  <si>
    <t xml:space="preserve">Joseph </t>
  </si>
  <si>
    <t>President</t>
  </si>
  <si>
    <t>USA</t>
  </si>
  <si>
    <t>Person</t>
  </si>
  <si>
    <t>VP</t>
  </si>
  <si>
    <t>Jill Baker</t>
  </si>
  <si>
    <t>Joseph Craig</t>
  </si>
  <si>
    <t>Linus Baker</t>
  </si>
  <si>
    <t>James Craig</t>
  </si>
  <si>
    <t>Cecily Boston</t>
  </si>
  <si>
    <t>Y</t>
  </si>
  <si>
    <t>Manufacture and distribution of pasta products</t>
  </si>
  <si>
    <t>Oxford</t>
  </si>
  <si>
    <t>Remaining owners own less than 20% each</t>
  </si>
  <si>
    <t>401k Plan</t>
  </si>
  <si>
    <t>Other Plan if applicable (e.g., Defined Benefit Plan)</t>
  </si>
  <si>
    <t>Dental</t>
  </si>
  <si>
    <t>Other Health if applicable</t>
  </si>
  <si>
    <t>Vision</t>
  </si>
  <si>
    <t>PPP Loan Calculation per Tab in Excel File</t>
  </si>
  <si>
    <t>3a</t>
  </si>
  <si>
    <t>Excel File "PPP-Loan-Worksheet"</t>
  </si>
  <si>
    <t>If necessary, memorandum and documentation that discusses why a borrower is eligible for a PPP loan</t>
  </si>
  <si>
    <t>Enter your NAICS Code on the Line Below</t>
  </si>
  <si>
    <t>Nature of the Business/Operations of the Borrowing Entity</t>
  </si>
  <si>
    <t>(Derived from previous Tab)</t>
  </si>
  <si>
    <t>Instructions on how to Determine you NAICS Code</t>
  </si>
  <si>
    <t xml:space="preserve">Borrower’s NAICS code – You will need to enter your NAICS code into the online application.  We have just discovered that there is a glitch in the bank’s online application whereby the NAICS code that you enter does not get stored in the application when the bank opens it on their end.  For this reason we need you to type in your NAICS code on the separate document called “NAICS Code” on our website.  </t>
  </si>
  <si>
    <t>b.     How do I get a NAICS Code? - NAICS is a Self-Assigned System; no one assigns you a NAICS Code. What this means is a company selects the code that best depicts their primary business activity and then uses it when asked for their code. If your Business Activities include more than one Unique Line of Business, you may want to use more than one NAICS Code. The link below will allow you to determine your NAICS code.</t>
  </si>
  <si>
    <t xml:space="preserve">https://www.naics.com/search/   </t>
  </si>
  <si>
    <t>Perishable Prepared Food Manufacturing</t>
  </si>
  <si>
    <r>
      <t>a.</t>
    </r>
    <r>
      <rPr>
        <sz val="14"/>
        <color theme="1"/>
        <rFont val="Times New Roman"/>
        <family val="1"/>
      </rPr>
      <t xml:space="preserve">      </t>
    </r>
    <r>
      <rPr>
        <sz val="14"/>
        <color theme="1"/>
        <rFont val="Calibri"/>
        <family val="2"/>
      </rPr>
      <t>What is a NAICS Code? - A NAICS (pronounced NAKES) Code is a classification within the North American Industry Classification System. The NAICS System was developed for use by Federal Statistical Agencies for the collection, analysis and publication of statistical data related to the US Economy.</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</si>
</sst>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_(* \(#,##0.00\);_(* &quot;-&quot;??_);_(@_)"/>
    <numFmt numFmtId="164" formatCode="_(* #,##0_);_(* \(#,##0\);_(* &quot;-&quot;??_);_(@_)"/>
    <numFmt numFmtId="165" formatCode="000\-00\-0000"/>
    <numFmt numFmtId="166" formatCode="00000"/>
    <numFmt numFmtId="167" formatCode="mm/dd/yyyy"/>
    <numFmt numFmtId="168" formatCode="00\-0000000"/>
    <numFmt numFmtId="169" formatCode="0_);\(0\)"/>
  </numFmts>
  <fonts count="58">
    <font>
      <sz val="11"/>
      <color theme="1"/>
      <name val="Calibri"/>
      <family val="2"/>
      <scheme val="minor"/>
    </font>
    <font>
      <sz val="12"/>
      <color theme="1"/>
      <name val="Calibri"/>
      <family val="2"/>
      <scheme val="minor"/>
    </font>
    <font>
      <sz val="12"/>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i/>
      <sz val="11"/>
      <color theme="1"/>
      <name val="Calibri"/>
      <family val="2"/>
      <scheme val="minor"/>
    </font>
    <font>
      <b/>
      <sz val="16"/>
      <color theme="1"/>
      <name val="Calibri"/>
      <family val="2"/>
      <scheme val="minor"/>
    </font>
    <font>
      <u/>
      <sz val="11"/>
      <color theme="1"/>
      <name val="Calibri"/>
      <family val="2"/>
      <scheme val="minor"/>
    </font>
    <font>
      <b/>
      <sz val="11"/>
      <color rgb="FFFF0000"/>
      <name val="Calibri"/>
      <family val="2"/>
      <scheme val="minor"/>
    </font>
    <font>
      <b/>
      <sz val="18"/>
      <color theme="1"/>
      <name val="Calibri"/>
      <family val="2"/>
      <scheme val="minor"/>
    </font>
    <font>
      <b/>
      <sz val="18"/>
      <color theme="9" tint="-0.249977111117893"/>
      <name val="Calibri"/>
      <family val="2"/>
      <scheme val="minor"/>
    </font>
    <font>
      <sz val="8"/>
      <name val="Calibri"/>
      <family val="2"/>
      <scheme val="minor"/>
    </font>
    <font>
      <b/>
      <u/>
      <sz val="11"/>
      <color theme="1"/>
      <name val="Calibri"/>
      <family val="2"/>
      <scheme val="minor"/>
    </font>
    <font>
      <sz val="11"/>
      <color theme="1"/>
      <name val="Times New Roman"/>
      <family val="1"/>
    </font>
    <font>
      <b/>
      <sz val="12"/>
      <color theme="1"/>
      <name val="Times New Roman"/>
      <family val="1"/>
    </font>
    <font>
      <b/>
      <sz val="7"/>
      <color theme="1"/>
      <name val="Times New Roman"/>
      <family val="1"/>
    </font>
    <font>
      <sz val="12"/>
      <color theme="1"/>
      <name val="Times New Roman"/>
      <family val="1"/>
    </font>
    <font>
      <sz val="12"/>
      <color theme="1"/>
      <name val="Symbol"/>
      <family val="1"/>
      <charset val="2"/>
    </font>
    <font>
      <sz val="7"/>
      <color theme="1"/>
      <name val="Times New Roman"/>
      <family val="1"/>
    </font>
    <font>
      <sz val="12"/>
      <color theme="1"/>
      <name val="Courier New"/>
      <family val="3"/>
    </font>
    <font>
      <sz val="11.5"/>
      <color theme="1"/>
      <name val="Times New Roman"/>
      <family val="1"/>
    </font>
    <font>
      <b/>
      <sz val="14"/>
      <color theme="1"/>
      <name val="Calibri"/>
      <family val="2"/>
      <scheme val="minor"/>
    </font>
    <font>
      <sz val="10"/>
      <color theme="1"/>
      <name val="Times New Roman"/>
      <family val="1"/>
    </font>
    <font>
      <sz val="6.5"/>
      <color theme="1"/>
      <name val="Times New Roman"/>
      <family val="1"/>
    </font>
    <font>
      <u/>
      <sz val="11"/>
      <color theme="10"/>
      <name val="Calibri"/>
      <family val="2"/>
      <scheme val="minor"/>
    </font>
    <font>
      <b/>
      <sz val="26"/>
      <color theme="1"/>
      <name val="Calibri"/>
      <family val="2"/>
      <scheme val="minor"/>
    </font>
    <font>
      <sz val="11.5"/>
      <color theme="1"/>
      <name val="Calibri"/>
      <family val="2"/>
    </font>
    <font>
      <i/>
      <sz val="11"/>
      <color rgb="FFFF0000"/>
      <name val="Calibri"/>
      <family val="2"/>
      <scheme val="minor"/>
    </font>
    <font>
      <u val="singleAccounting"/>
      <sz val="11"/>
      <color theme="1"/>
      <name val="Calibri"/>
      <family val="2"/>
      <scheme val="minor"/>
    </font>
    <font>
      <b/>
      <sz val="14"/>
      <color rgb="FFFF0000"/>
      <name val="Calibri"/>
      <family val="2"/>
      <scheme val="minor"/>
    </font>
    <font>
      <b/>
      <sz val="12"/>
      <color theme="1"/>
      <name val="Calibri"/>
      <family val="2"/>
      <scheme val="minor"/>
    </font>
    <font>
      <b/>
      <sz val="22"/>
      <color theme="1"/>
      <name val="Calibri"/>
      <family val="2"/>
      <scheme val="minor"/>
    </font>
    <font>
      <b/>
      <sz val="16"/>
      <color theme="9" tint="-0.249977111117893"/>
      <name val="Calibri"/>
      <family val="2"/>
      <scheme val="minor"/>
    </font>
    <font>
      <b/>
      <sz val="12"/>
      <color theme="9" tint="-0.249977111117893"/>
      <name val="Calibri"/>
      <family val="2"/>
      <scheme val="minor"/>
    </font>
    <font>
      <b/>
      <sz val="20"/>
      <color theme="9" tint="-0.249977111117893"/>
      <name val="Calibri"/>
      <family val="2"/>
      <scheme val="minor"/>
    </font>
    <font>
      <b/>
      <sz val="12"/>
      <color rgb="FFFF0000"/>
      <name val="Calibri"/>
      <family val="2"/>
      <scheme val="minor"/>
    </font>
    <font>
      <sz val="12"/>
      <color theme="1"/>
      <name val="Calibri"/>
      <family val="2"/>
      <scheme val="minor"/>
    </font>
    <font>
      <b/>
      <sz val="14"/>
      <color theme="9" tint="-0.249977111117893"/>
      <name val="Calibri"/>
      <family val="2"/>
      <scheme val="minor"/>
    </font>
    <font>
      <b/>
      <sz val="14"/>
      <name val="Calibri"/>
      <family val="2"/>
      <scheme val="minor"/>
    </font>
    <font>
      <b/>
      <sz val="12"/>
      <name val="Calibri"/>
      <family val="2"/>
      <scheme val="minor"/>
    </font>
    <font>
      <b/>
      <u/>
      <sz val="14"/>
      <color theme="1"/>
      <name val="Calibri"/>
      <family val="2"/>
      <scheme val="minor"/>
    </font>
    <font>
      <b/>
      <sz val="9"/>
      <color theme="1"/>
      <name val="Calibri"/>
      <family val="2"/>
      <scheme val="minor"/>
    </font>
    <font>
      <sz val="12"/>
      <color rgb="FF000000"/>
      <name val="Calibri"/>
      <family val="2"/>
      <scheme val="minor"/>
    </font>
    <font>
      <b/>
      <u/>
      <sz val="11"/>
      <color theme="10"/>
      <name val="Calibri"/>
      <family val="2"/>
      <scheme val="minor"/>
    </font>
    <font>
      <b/>
      <sz val="11"/>
      <color theme="4"/>
      <name val="Calibri"/>
      <family val="2"/>
      <scheme val="minor"/>
    </font>
    <font>
      <b/>
      <sz val="16"/>
      <name val="Calibri"/>
      <family val="2"/>
      <scheme val="minor"/>
    </font>
    <font>
      <b/>
      <sz val="14"/>
      <color theme="6" tint="-0.249977111117893"/>
      <name val="Calibri"/>
      <family val="2"/>
      <scheme val="minor"/>
    </font>
    <font>
      <b/>
      <sz val="8"/>
      <color theme="1"/>
      <name val="Calibri"/>
      <family val="2"/>
      <scheme val="minor"/>
    </font>
    <font>
      <sz val="16"/>
      <color theme="1"/>
      <name val="Calibri"/>
      <family val="2"/>
      <scheme val="minor"/>
    </font>
    <font>
      <sz val="16"/>
      <name val="Calibri"/>
      <family val="2"/>
      <scheme val="minor"/>
    </font>
    <font>
      <u val="singleAccounting"/>
      <sz val="16"/>
      <color theme="1"/>
      <name val="Calibri"/>
      <family val="2"/>
      <scheme val="minor"/>
    </font>
    <font>
      <b/>
      <sz val="14"/>
      <color theme="1"/>
      <name val="Calibri"/>
      <family val="2"/>
    </font>
    <font>
      <sz val="14"/>
      <color theme="1"/>
      <name val="Calibri"/>
      <family val="2"/>
    </font>
    <font>
      <b/>
      <u/>
      <sz val="14"/>
      <color theme="10"/>
      <name val="Calibri"/>
      <family val="2"/>
      <scheme val="minor"/>
    </font>
    <font>
      <sz val="14"/>
      <color theme="1"/>
      <name val="Calibri"/>
      <family val="2"/>
      <scheme val="minor"/>
    </font>
    <font>
      <sz val="14"/>
      <name val="Calibri"/>
      <family val="2"/>
      <scheme val="minor"/>
    </font>
    <font>
      <sz val="14"/>
      <color theme="1"/>
      <name val="Times New Roman"/>
      <family val="1"/>
    </font>
  </fonts>
  <fills count="6">
    <fill>
      <patternFill patternType="none"/>
    </fill>
    <fill>
      <patternFill patternType="gray125"/>
    </fill>
    <fill>
      <patternFill patternType="solid">
        <fgColor theme="9" tint="0.79998168889431442"/>
        <bgColor indexed="64"/>
      </patternFill>
    </fill>
    <fill>
      <patternFill patternType="solid">
        <fgColor rgb="FFFFFF00"/>
        <bgColor indexed="64"/>
      </patternFill>
    </fill>
    <fill>
      <patternFill patternType="solid">
        <fgColor theme="8" tint="0.79998168889431442"/>
        <bgColor indexed="64"/>
      </patternFill>
    </fill>
    <fill>
      <patternFill patternType="solid">
        <fgColor theme="9" tint="0.59999389629810485"/>
        <bgColor indexed="64"/>
      </patternFill>
    </fill>
  </fills>
  <borders count="16">
    <border>
      <left/>
      <right/>
      <top/>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s>
  <cellStyleXfs count="3">
    <xf numFmtId="0" fontId="0" fillId="0" borderId="0"/>
    <xf numFmtId="43" fontId="3" fillId="0" borderId="0" applyFont="0" applyFill="0" applyBorder="0" applyAlignment="0" applyProtection="0"/>
    <xf numFmtId="0" fontId="25" fillId="0" borderId="0" applyNumberFormat="0" applyFill="0" applyBorder="0" applyAlignment="0" applyProtection="0"/>
  </cellStyleXfs>
  <cellXfs count="154">
    <xf numFmtId="0" fontId="0" fillId="0" borderId="0" xfId="0"/>
    <xf numFmtId="0" fontId="5" fillId="0" borderId="0" xfId="0" applyFont="1"/>
    <xf numFmtId="164" fontId="0" fillId="0" borderId="0" xfId="1" applyNumberFormat="1" applyFont="1"/>
    <xf numFmtId="0" fontId="6" fillId="0" borderId="0" xfId="0" applyFont="1"/>
    <xf numFmtId="0" fontId="5" fillId="0" borderId="0" xfId="0" applyFont="1" applyAlignment="1">
      <alignment wrapText="1"/>
    </xf>
    <xf numFmtId="0" fontId="7" fillId="0" borderId="0" xfId="0" applyFont="1"/>
    <xf numFmtId="0" fontId="5" fillId="0" borderId="0" xfId="0" applyFont="1" applyAlignment="1">
      <alignment horizontal="center"/>
    </xf>
    <xf numFmtId="0" fontId="8" fillId="0" borderId="0" xfId="0" applyFont="1" applyAlignment="1">
      <alignment horizontal="center"/>
    </xf>
    <xf numFmtId="164" fontId="0" fillId="0" borderId="0" xfId="0" applyNumberFormat="1"/>
    <xf numFmtId="0" fontId="9" fillId="0" borderId="0" xfId="0" applyFont="1"/>
    <xf numFmtId="0" fontId="10" fillId="0" borderId="0" xfId="0" applyFont="1"/>
    <xf numFmtId="0" fontId="11" fillId="0" borderId="0" xfId="0" applyFont="1"/>
    <xf numFmtId="0" fontId="0" fillId="4" borderId="0" xfId="0" applyFill="1"/>
    <xf numFmtId="0" fontId="13" fillId="0" borderId="0" xfId="0" applyFont="1" applyAlignment="1">
      <alignment horizontal="center"/>
    </xf>
    <xf numFmtId="0" fontId="21" fillId="0" borderId="0" xfId="0" applyFont="1" applyAlignment="1">
      <alignment vertical="center"/>
    </xf>
    <xf numFmtId="0" fontId="22" fillId="0" borderId="0" xfId="0" applyFont="1"/>
    <xf numFmtId="0" fontId="0" fillId="5" borderId="2" xfId="0" applyFill="1" applyBorder="1"/>
    <xf numFmtId="0" fontId="17" fillId="0" borderId="0" xfId="0" applyFont="1" applyAlignment="1">
      <alignment horizontal="left" vertical="center" wrapText="1" indent="6"/>
    </xf>
    <xf numFmtId="0" fontId="15" fillId="0" borderId="0" xfId="0" applyFont="1" applyAlignment="1">
      <alignment horizontal="left" vertical="center" wrapText="1"/>
    </xf>
    <xf numFmtId="0" fontId="17" fillId="0" borderId="0" xfId="0" applyFont="1" applyAlignment="1">
      <alignment vertical="center" wrapText="1"/>
    </xf>
    <xf numFmtId="0" fontId="18" fillId="0" borderId="0" xfId="0" applyFont="1" applyAlignment="1">
      <alignment horizontal="left" vertical="center" wrapText="1"/>
    </xf>
    <xf numFmtId="0" fontId="25" fillId="0" borderId="0" xfId="2" applyAlignment="1">
      <alignment horizontal="left" vertical="center" wrapText="1"/>
    </xf>
    <xf numFmtId="0" fontId="20" fillId="0" borderId="0" xfId="0" applyFont="1" applyAlignment="1">
      <alignment horizontal="left" vertical="center" wrapText="1"/>
    </xf>
    <xf numFmtId="0" fontId="24" fillId="0" borderId="0" xfId="0" applyFont="1" applyAlignment="1">
      <alignment vertical="center" wrapText="1"/>
    </xf>
    <xf numFmtId="0" fontId="0" fillId="0" borderId="0" xfId="0" applyAlignment="1">
      <alignment vertical="center" wrapText="1"/>
    </xf>
    <xf numFmtId="0" fontId="17" fillId="0" borderId="0" xfId="0" applyFont="1" applyAlignment="1">
      <alignment horizontal="left" vertical="center" wrapText="1"/>
    </xf>
    <xf numFmtId="0" fontId="0" fillId="0" borderId="0" xfId="0" applyAlignment="1">
      <alignment wrapText="1"/>
    </xf>
    <xf numFmtId="0" fontId="21" fillId="0" borderId="0" xfId="0" applyFont="1" applyAlignment="1">
      <alignment vertical="center" wrapText="1"/>
    </xf>
    <xf numFmtId="0" fontId="26" fillId="0" borderId="0" xfId="0" applyFont="1"/>
    <xf numFmtId="0" fontId="19" fillId="0" borderId="0" xfId="0" applyFont="1" applyAlignment="1">
      <alignment vertical="center" wrapText="1"/>
    </xf>
    <xf numFmtId="0" fontId="17" fillId="0" borderId="0" xfId="0" applyFont="1" applyAlignment="1">
      <alignment horizontal="justify" vertical="center" wrapText="1"/>
    </xf>
    <xf numFmtId="0" fontId="4" fillId="0" borderId="0" xfId="0" applyFont="1"/>
    <xf numFmtId="0" fontId="28" fillId="0" borderId="0" xfId="0" applyFont="1"/>
    <xf numFmtId="164" fontId="29" fillId="0" borderId="0" xfId="1" applyNumberFormat="1" applyFont="1" applyAlignment="1">
      <alignment horizontal="center"/>
    </xf>
    <xf numFmtId="164" fontId="0" fillId="4" borderId="0" xfId="1" applyNumberFormat="1" applyFont="1" applyFill="1"/>
    <xf numFmtId="164" fontId="22" fillId="0" borderId="0" xfId="1" applyNumberFormat="1" applyFont="1"/>
    <xf numFmtId="0" fontId="9" fillId="3" borderId="0" xfId="0" applyFont="1" applyFill="1"/>
    <xf numFmtId="164" fontId="9" fillId="0" borderId="0" xfId="1" applyNumberFormat="1" applyFont="1"/>
    <xf numFmtId="0" fontId="30" fillId="0" borderId="0" xfId="0" applyFont="1"/>
    <xf numFmtId="0" fontId="31" fillId="0" borderId="0" xfId="0" applyFont="1"/>
    <xf numFmtId="164" fontId="22" fillId="5" borderId="4" xfId="1" applyNumberFormat="1" applyFont="1" applyFill="1" applyBorder="1"/>
    <xf numFmtId="164" fontId="22" fillId="4" borderId="4" xfId="1" applyNumberFormat="1" applyFont="1" applyFill="1" applyBorder="1"/>
    <xf numFmtId="164" fontId="22" fillId="2" borderId="0" xfId="1" applyNumberFormat="1" applyFont="1" applyFill="1" applyProtection="1">
      <protection locked="0"/>
    </xf>
    <xf numFmtId="0" fontId="32" fillId="0" borderId="0" xfId="0" applyFont="1"/>
    <xf numFmtId="164" fontId="22" fillId="5" borderId="2" xfId="1" applyNumberFormat="1" applyFont="1" applyFill="1" applyBorder="1"/>
    <xf numFmtId="0" fontId="33" fillId="0" borderId="0" xfId="0" applyFont="1"/>
    <xf numFmtId="0" fontId="34" fillId="0" borderId="0" xfId="0" applyFont="1"/>
    <xf numFmtId="0" fontId="35" fillId="0" borderId="0" xfId="0" applyFont="1"/>
    <xf numFmtId="0" fontId="37" fillId="0" borderId="0" xfId="0" applyFont="1"/>
    <xf numFmtId="164" fontId="39" fillId="5" borderId="2" xfId="1" applyNumberFormat="1" applyFont="1" applyFill="1" applyBorder="1"/>
    <xf numFmtId="164" fontId="39" fillId="0" borderId="0" xfId="1" applyNumberFormat="1" applyFont="1"/>
    <xf numFmtId="0" fontId="38" fillId="0" borderId="0" xfId="0" applyFont="1"/>
    <xf numFmtId="164" fontId="40" fillId="4" borderId="4" xfId="1" applyNumberFormat="1" applyFont="1" applyFill="1" applyBorder="1"/>
    <xf numFmtId="164" fontId="40" fillId="2" borderId="5" xfId="1" applyNumberFormat="1" applyFont="1" applyFill="1" applyBorder="1"/>
    <xf numFmtId="164" fontId="40" fillId="2" borderId="4" xfId="1" applyNumberFormat="1" applyFont="1" applyFill="1" applyBorder="1"/>
    <xf numFmtId="164" fontId="40" fillId="0" borderId="4" xfId="1" applyNumberFormat="1" applyFont="1" applyFill="1" applyBorder="1"/>
    <xf numFmtId="164" fontId="40" fillId="0" borderId="5" xfId="1" applyNumberFormat="1" applyFont="1" applyFill="1" applyBorder="1"/>
    <xf numFmtId="164" fontId="40" fillId="4" borderId="3" xfId="1" applyNumberFormat="1" applyFont="1" applyFill="1" applyBorder="1"/>
    <xf numFmtId="164" fontId="36" fillId="0" borderId="0" xfId="1" applyNumberFormat="1" applyFont="1"/>
    <xf numFmtId="164" fontId="31" fillId="0" borderId="0" xfId="1" applyNumberFormat="1" applyFont="1"/>
    <xf numFmtId="164" fontId="40" fillId="4" borderId="2" xfId="1" applyNumberFormat="1" applyFont="1" applyFill="1" applyBorder="1"/>
    <xf numFmtId="164" fontId="40" fillId="0" borderId="0" xfId="1" applyNumberFormat="1" applyFont="1"/>
    <xf numFmtId="164" fontId="33" fillId="0" borderId="0" xfId="1" applyNumberFormat="1" applyFont="1"/>
    <xf numFmtId="0" fontId="5" fillId="3" borderId="0" xfId="0" applyFont="1" applyFill="1"/>
    <xf numFmtId="0" fontId="10" fillId="5" borderId="2" xfId="0" applyFont="1" applyFill="1" applyBorder="1"/>
    <xf numFmtId="164" fontId="7" fillId="4" borderId="4" xfId="1" applyNumberFormat="1" applyFont="1" applyFill="1" applyBorder="1"/>
    <xf numFmtId="164" fontId="7" fillId="4" borderId="1" xfId="1" applyNumberFormat="1" applyFont="1" applyFill="1" applyBorder="1"/>
    <xf numFmtId="0" fontId="22" fillId="0" borderId="0" xfId="0" applyFont="1" applyAlignment="1">
      <alignment horizontal="center"/>
    </xf>
    <xf numFmtId="0" fontId="41" fillId="0" borderId="0" xfId="0" applyFont="1" applyAlignment="1">
      <alignment horizontal="center"/>
    </xf>
    <xf numFmtId="0" fontId="22" fillId="0" borderId="2" xfId="0" applyFont="1" applyBorder="1"/>
    <xf numFmtId="0" fontId="9" fillId="0" borderId="0" xfId="0" applyFont="1" applyAlignment="1">
      <alignment horizontal="center"/>
    </xf>
    <xf numFmtId="0" fontId="0" fillId="0" borderId="0" xfId="0" applyBorder="1"/>
    <xf numFmtId="0" fontId="8" fillId="0" borderId="0" xfId="0" applyFont="1" applyBorder="1" applyAlignment="1">
      <alignment horizontal="center"/>
    </xf>
    <xf numFmtId="0" fontId="5" fillId="0" borderId="0" xfId="0" applyFont="1" applyBorder="1" applyAlignment="1">
      <alignment horizontal="center"/>
    </xf>
    <xf numFmtId="0" fontId="13" fillId="0" borderId="0" xfId="0" applyFont="1" applyBorder="1" applyAlignment="1">
      <alignment horizontal="center"/>
    </xf>
    <xf numFmtId="0" fontId="5" fillId="0" borderId="9" xfId="0" applyFont="1" applyBorder="1" applyAlignment="1">
      <alignment horizontal="center"/>
    </xf>
    <xf numFmtId="0" fontId="5" fillId="0" borderId="10" xfId="0" applyFont="1" applyBorder="1"/>
    <xf numFmtId="0" fontId="5" fillId="0" borderId="0" xfId="0" applyFont="1" applyBorder="1"/>
    <xf numFmtId="0" fontId="5" fillId="0" borderId="11" xfId="0" applyFont="1" applyBorder="1" applyAlignment="1">
      <alignment horizontal="center"/>
    </xf>
    <xf numFmtId="0" fontId="5" fillId="0" borderId="10" xfId="0" applyFont="1" applyBorder="1" applyAlignment="1">
      <alignment horizontal="center"/>
    </xf>
    <xf numFmtId="0" fontId="13" fillId="0" borderId="12" xfId="0" applyFont="1" applyBorder="1" applyAlignment="1">
      <alignment horizontal="center"/>
    </xf>
    <xf numFmtId="0" fontId="13" fillId="0" borderId="13" xfId="0" applyFont="1" applyBorder="1" applyAlignment="1">
      <alignment horizontal="center"/>
    </xf>
    <xf numFmtId="0" fontId="5" fillId="0" borderId="7" xfId="0" quotePrefix="1" applyFont="1" applyBorder="1" applyAlignment="1">
      <alignment horizontal="center"/>
    </xf>
    <xf numFmtId="0" fontId="5" fillId="0" borderId="8" xfId="0" quotePrefix="1" applyFont="1" applyBorder="1" applyAlignment="1">
      <alignment horizontal="center"/>
    </xf>
    <xf numFmtId="0" fontId="36" fillId="0" borderId="0" xfId="0" applyFont="1"/>
    <xf numFmtId="164" fontId="0" fillId="5" borderId="0" xfId="1" applyNumberFormat="1" applyFont="1" applyFill="1"/>
    <xf numFmtId="0" fontId="13" fillId="4" borderId="13" xfId="0" applyFont="1" applyFill="1" applyBorder="1" applyAlignment="1">
      <alignment horizontal="center"/>
    </xf>
    <xf numFmtId="164" fontId="0" fillId="4" borderId="2" xfId="0" applyNumberFormat="1" applyFill="1" applyBorder="1"/>
    <xf numFmtId="0" fontId="5" fillId="0" borderId="13" xfId="0" applyFont="1" applyBorder="1" applyAlignment="1">
      <alignment horizontal="center"/>
    </xf>
    <xf numFmtId="0" fontId="5" fillId="0" borderId="14" xfId="0" applyFont="1" applyBorder="1" applyAlignment="1">
      <alignment horizontal="center"/>
    </xf>
    <xf numFmtId="164" fontId="5" fillId="0" borderId="11" xfId="1" applyNumberFormat="1" applyFont="1" applyFill="1" applyBorder="1" applyAlignment="1">
      <alignment horizontal="center"/>
    </xf>
    <xf numFmtId="164" fontId="0" fillId="4" borderId="0" xfId="0" applyNumberFormat="1" applyFill="1"/>
    <xf numFmtId="164" fontId="39" fillId="4" borderId="2" xfId="1" applyNumberFormat="1" applyFont="1" applyFill="1" applyBorder="1"/>
    <xf numFmtId="164" fontId="22" fillId="4" borderId="2" xfId="1" applyNumberFormat="1" applyFont="1" applyFill="1" applyBorder="1"/>
    <xf numFmtId="0" fontId="0" fillId="0" borderId="0" xfId="0" applyAlignment="1">
      <alignment horizontal="center"/>
    </xf>
    <xf numFmtId="0" fontId="5" fillId="0" borderId="4" xfId="0" applyFont="1" applyBorder="1" applyAlignment="1">
      <alignment horizontal="center"/>
    </xf>
    <xf numFmtId="0" fontId="42" fillId="0" borderId="4" xfId="0" applyFont="1" applyBorder="1" applyAlignment="1">
      <alignment horizontal="center"/>
    </xf>
    <xf numFmtId="0" fontId="0" fillId="0" borderId="0" xfId="0" quotePrefix="1" applyAlignment="1">
      <alignment horizontal="center"/>
    </xf>
    <xf numFmtId="0" fontId="44" fillId="0" borderId="0" xfId="2" applyFont="1"/>
    <xf numFmtId="0" fontId="45" fillId="0" borderId="0" xfId="0" applyFont="1"/>
    <xf numFmtId="0" fontId="46" fillId="0" borderId="0" xfId="0" applyFont="1"/>
    <xf numFmtId="0" fontId="47" fillId="0" borderId="0" xfId="0" applyFont="1"/>
    <xf numFmtId="0" fontId="39" fillId="0" borderId="0" xfId="0" applyFont="1"/>
    <xf numFmtId="0" fontId="0" fillId="2" borderId="4" xfId="0" applyFill="1" applyBorder="1"/>
    <xf numFmtId="168" fontId="0" fillId="2" borderId="4" xfId="0" applyNumberFormat="1" applyFill="1" applyBorder="1"/>
    <xf numFmtId="167" fontId="0" fillId="2" borderId="4" xfId="0" applyNumberFormat="1" applyFill="1" applyBorder="1"/>
    <xf numFmtId="166" fontId="0" fillId="2" borderId="4" xfId="0" applyNumberFormat="1" applyFill="1" applyBorder="1"/>
    <xf numFmtId="165" fontId="0" fillId="2" borderId="4" xfId="0" applyNumberFormat="1" applyFill="1" applyBorder="1"/>
    <xf numFmtId="0" fontId="48" fillId="0" borderId="0" xfId="0" applyFont="1" applyAlignment="1">
      <alignment horizontal="center"/>
    </xf>
    <xf numFmtId="0" fontId="5" fillId="0" borderId="0" xfId="0" quotePrefix="1" applyFont="1" applyAlignment="1">
      <alignment horizontal="center"/>
    </xf>
    <xf numFmtId="0" fontId="42" fillId="0" borderId="0" xfId="0" applyFont="1" applyAlignment="1">
      <alignment horizontal="center"/>
    </xf>
    <xf numFmtId="0" fontId="0" fillId="0" borderId="13" xfId="0" applyBorder="1"/>
    <xf numFmtId="0" fontId="49" fillId="0" borderId="0" xfId="0" applyFont="1"/>
    <xf numFmtId="164" fontId="0" fillId="2" borderId="4" xfId="1" applyNumberFormat="1" applyFont="1" applyFill="1" applyBorder="1"/>
    <xf numFmtId="169" fontId="31" fillId="4" borderId="4" xfId="1" applyNumberFormat="1" applyFont="1" applyFill="1" applyBorder="1"/>
    <xf numFmtId="169" fontId="37" fillId="2" borderId="4" xfId="1" applyNumberFormat="1" applyFont="1" applyFill="1" applyBorder="1"/>
    <xf numFmtId="169" fontId="37" fillId="0" borderId="0" xfId="1" applyNumberFormat="1" applyFont="1"/>
    <xf numFmtId="169" fontId="31" fillId="0" borderId="0" xfId="1" applyNumberFormat="1" applyFont="1" applyAlignment="1">
      <alignment horizontal="center"/>
    </xf>
    <xf numFmtId="169" fontId="31" fillId="0" borderId="0" xfId="1" applyNumberFormat="1" applyFont="1" applyAlignment="1">
      <alignment horizontal="left"/>
    </xf>
    <xf numFmtId="169" fontId="31" fillId="0" borderId="0" xfId="1" applyNumberFormat="1" applyFont="1"/>
    <xf numFmtId="0" fontId="5" fillId="0" borderId="13" xfId="0" applyFont="1" applyBorder="1"/>
    <xf numFmtId="169" fontId="7" fillId="0" borderId="0" xfId="1" applyNumberFormat="1" applyFont="1" applyAlignment="1">
      <alignment horizontal="left"/>
    </xf>
    <xf numFmtId="0" fontId="5" fillId="5" borderId="0" xfId="0" applyFont="1" applyFill="1"/>
    <xf numFmtId="0" fontId="5" fillId="4" borderId="0" xfId="0" applyFont="1" applyFill="1"/>
    <xf numFmtId="0" fontId="32" fillId="4" borderId="0" xfId="0" applyFont="1" applyFill="1"/>
    <xf numFmtId="0" fontId="7" fillId="4" borderId="0" xfId="0" applyFont="1" applyFill="1"/>
    <xf numFmtId="0" fontId="0" fillId="0" borderId="0" xfId="0" applyFont="1"/>
    <xf numFmtId="0" fontId="0" fillId="0" borderId="0" xfId="0" applyFont="1" applyAlignment="1">
      <alignment horizontal="center"/>
    </xf>
    <xf numFmtId="0" fontId="50" fillId="2" borderId="15" xfId="0" applyFont="1" applyFill="1" applyBorder="1"/>
    <xf numFmtId="0" fontId="0" fillId="2" borderId="15" xfId="0" applyFont="1" applyFill="1" applyBorder="1"/>
    <xf numFmtId="0" fontId="25" fillId="2" borderId="4" xfId="2" applyFill="1" applyBorder="1"/>
    <xf numFmtId="0" fontId="22" fillId="4" borderId="4" xfId="1" applyNumberFormat="1" applyFont="1" applyFill="1" applyBorder="1"/>
    <xf numFmtId="14" fontId="0" fillId="2" borderId="4" xfId="0" applyNumberFormat="1" applyFill="1" applyBorder="1"/>
    <xf numFmtId="169" fontId="2" fillId="2" borderId="4" xfId="1" applyNumberFormat="1" applyFont="1" applyFill="1" applyBorder="1"/>
    <xf numFmtId="43" fontId="0" fillId="0" borderId="0" xfId="1" applyFont="1"/>
    <xf numFmtId="0" fontId="5" fillId="0" borderId="0" xfId="0" applyFont="1" applyFill="1"/>
    <xf numFmtId="164" fontId="49" fillId="0" borderId="0" xfId="1" applyNumberFormat="1" applyFont="1"/>
    <xf numFmtId="164" fontId="51" fillId="0" borderId="0" xfId="1" applyNumberFormat="1" applyFont="1" applyAlignment="1">
      <alignment horizontal="center"/>
    </xf>
    <xf numFmtId="164" fontId="49" fillId="2" borderId="0" xfId="1" applyNumberFormat="1" applyFont="1" applyFill="1" applyAlignment="1">
      <alignment horizontal="left"/>
    </xf>
    <xf numFmtId="164" fontId="49" fillId="4" borderId="0" xfId="1" applyNumberFormat="1" applyFont="1" applyFill="1"/>
    <xf numFmtId="164" fontId="7" fillId="4" borderId="6" xfId="1" applyNumberFormat="1" applyFont="1" applyFill="1" applyBorder="1"/>
    <xf numFmtId="164" fontId="7" fillId="0" borderId="0" xfId="1" applyNumberFormat="1" applyFont="1"/>
    <xf numFmtId="164" fontId="40" fillId="2" borderId="4" xfId="1" applyNumberFormat="1" applyFont="1" applyFill="1" applyBorder="1" applyAlignment="1">
      <alignment wrapText="1"/>
    </xf>
    <xf numFmtId="0" fontId="8" fillId="0" borderId="0" xfId="0" applyFont="1" applyAlignment="1">
      <alignment horizontal="center" wrapText="1"/>
    </xf>
    <xf numFmtId="0" fontId="52" fillId="0" borderId="0" xfId="0" applyFont="1" applyAlignment="1">
      <alignment horizontal="center" vertical="center"/>
    </xf>
    <xf numFmtId="164" fontId="22" fillId="4" borderId="15" xfId="1" applyNumberFormat="1" applyFont="1" applyFill="1" applyBorder="1"/>
    <xf numFmtId="0" fontId="53" fillId="0" borderId="0" xfId="0" applyFont="1" applyAlignment="1">
      <alignment horizontal="left" vertical="center" wrapText="1" indent="2"/>
    </xf>
    <xf numFmtId="0" fontId="54" fillId="0" borderId="0" xfId="2" applyFont="1"/>
    <xf numFmtId="0" fontId="22" fillId="4" borderId="0" xfId="0" applyFont="1" applyFill="1"/>
    <xf numFmtId="0" fontId="55" fillId="0" borderId="0" xfId="0" applyFont="1"/>
    <xf numFmtId="0" fontId="56" fillId="2" borderId="13" xfId="0" applyFont="1" applyFill="1" applyBorder="1"/>
    <xf numFmtId="0" fontId="30" fillId="0" borderId="0" xfId="0" applyFont="1" applyAlignment="1">
      <alignment horizontal="center"/>
    </xf>
    <xf numFmtId="43" fontId="55" fillId="0" borderId="0" xfId="1" applyFont="1"/>
    <xf numFmtId="0" fontId="30" fillId="3" borderId="0" xfId="0" applyFont="1" applyFill="1"/>
  </cellXfs>
  <cellStyles count="3">
    <cellStyle name="Comma" xfId="1" builtinId="3"/>
    <cellStyle name="Hyperlink"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3486150</xdr:colOff>
      <xdr:row>4</xdr:row>
      <xdr:rowOff>177567</xdr:rowOff>
    </xdr:to>
    <xdr:pic>
      <xdr:nvPicPr>
        <xdr:cNvPr id="2" name="Picture 1">
          <a:extLst>
            <a:ext uri="{FF2B5EF4-FFF2-40B4-BE49-F238E27FC236}">
              <a16:creationId xmlns:a16="http://schemas.microsoft.com/office/drawing/2014/main" id="{63B0F0D9-CB95-4DF1-805F-DD71833A3A76}"/>
            </a:ext>
          </a:extLst>
        </xdr:cNvPr>
        <xdr:cNvPicPr>
          <a:picLocks noChangeAspect="1"/>
        </xdr:cNvPicPr>
      </xdr:nvPicPr>
      <xdr:blipFill>
        <a:blip xmlns:r="http://schemas.openxmlformats.org/officeDocument/2006/relationships" r:embed="rId1"/>
        <a:stretch>
          <a:fillRect/>
        </a:stretch>
      </xdr:blipFill>
      <xdr:spPr>
        <a:xfrm>
          <a:off x="609600" y="0"/>
          <a:ext cx="3486150" cy="939567"/>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2</xdr:col>
      <xdr:colOff>1123968</xdr:colOff>
      <xdr:row>6</xdr:row>
      <xdr:rowOff>0</xdr:rowOff>
    </xdr:to>
    <xdr:pic>
      <xdr:nvPicPr>
        <xdr:cNvPr id="2" name="Picture 1">
          <a:extLst>
            <a:ext uri="{FF2B5EF4-FFF2-40B4-BE49-F238E27FC236}">
              <a16:creationId xmlns:a16="http://schemas.microsoft.com/office/drawing/2014/main" id="{48E17D44-32BD-4D73-A255-1AD58AB7F6FD}"/>
            </a:ext>
          </a:extLst>
        </xdr:cNvPr>
        <xdr:cNvPicPr>
          <a:picLocks noChangeAspect="1"/>
        </xdr:cNvPicPr>
      </xdr:nvPicPr>
      <xdr:blipFill>
        <a:blip xmlns:r="http://schemas.openxmlformats.org/officeDocument/2006/relationships" r:embed="rId1"/>
        <a:stretch>
          <a:fillRect/>
        </a:stretch>
      </xdr:blipFill>
      <xdr:spPr>
        <a:xfrm>
          <a:off x="609600" y="190500"/>
          <a:ext cx="3200418" cy="102870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1</xdr:col>
      <xdr:colOff>2876550</xdr:colOff>
      <xdr:row>5</xdr:row>
      <xdr:rowOff>44217</xdr:rowOff>
    </xdr:to>
    <xdr:pic>
      <xdr:nvPicPr>
        <xdr:cNvPr id="2" name="Picture 1">
          <a:extLst>
            <a:ext uri="{FF2B5EF4-FFF2-40B4-BE49-F238E27FC236}">
              <a16:creationId xmlns:a16="http://schemas.microsoft.com/office/drawing/2014/main" id="{EEEC9BFB-7991-43BD-A01D-3A24B71FDA28}"/>
            </a:ext>
          </a:extLst>
        </xdr:cNvPr>
        <xdr:cNvPicPr>
          <a:picLocks noChangeAspect="1"/>
        </xdr:cNvPicPr>
      </xdr:nvPicPr>
      <xdr:blipFill>
        <a:blip xmlns:r="http://schemas.openxmlformats.org/officeDocument/2006/relationships" r:embed="rId1"/>
        <a:stretch>
          <a:fillRect/>
        </a:stretch>
      </xdr:blipFill>
      <xdr:spPr>
        <a:xfrm>
          <a:off x="0" y="57150"/>
          <a:ext cx="3486150" cy="939567"/>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3486150</xdr:colOff>
      <xdr:row>4</xdr:row>
      <xdr:rowOff>177567</xdr:rowOff>
    </xdr:to>
    <xdr:pic>
      <xdr:nvPicPr>
        <xdr:cNvPr id="2" name="Picture 1">
          <a:extLst>
            <a:ext uri="{FF2B5EF4-FFF2-40B4-BE49-F238E27FC236}">
              <a16:creationId xmlns:a16="http://schemas.microsoft.com/office/drawing/2014/main" id="{F4F01A1D-9BD7-4E19-A375-EDB3AF00CA86}"/>
            </a:ext>
          </a:extLst>
        </xdr:cNvPr>
        <xdr:cNvPicPr>
          <a:picLocks noChangeAspect="1"/>
        </xdr:cNvPicPr>
      </xdr:nvPicPr>
      <xdr:blipFill>
        <a:blip xmlns:r="http://schemas.openxmlformats.org/officeDocument/2006/relationships" r:embed="rId1"/>
        <a:stretch>
          <a:fillRect/>
        </a:stretch>
      </xdr:blipFill>
      <xdr:spPr>
        <a:xfrm>
          <a:off x="609600" y="0"/>
          <a:ext cx="3486150" cy="939567"/>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600075</xdr:colOff>
      <xdr:row>1</xdr:row>
      <xdr:rowOff>85725</xdr:rowOff>
    </xdr:from>
    <xdr:to>
      <xdr:col>2</xdr:col>
      <xdr:colOff>180975</xdr:colOff>
      <xdr:row>4</xdr:row>
      <xdr:rowOff>349017</xdr:rowOff>
    </xdr:to>
    <xdr:pic>
      <xdr:nvPicPr>
        <xdr:cNvPr id="2" name="Picture 1">
          <a:extLst>
            <a:ext uri="{FF2B5EF4-FFF2-40B4-BE49-F238E27FC236}">
              <a16:creationId xmlns:a16="http://schemas.microsoft.com/office/drawing/2014/main" id="{2FE498BF-BE84-450C-A195-A3EA2D2AB7A0}"/>
            </a:ext>
          </a:extLst>
        </xdr:cNvPr>
        <xdr:cNvPicPr>
          <a:picLocks noChangeAspect="1"/>
        </xdr:cNvPicPr>
      </xdr:nvPicPr>
      <xdr:blipFill>
        <a:blip xmlns:r="http://schemas.openxmlformats.org/officeDocument/2006/relationships" r:embed="rId1"/>
        <a:stretch>
          <a:fillRect/>
        </a:stretch>
      </xdr:blipFill>
      <xdr:spPr>
        <a:xfrm>
          <a:off x="600075" y="276225"/>
          <a:ext cx="3486150" cy="939567"/>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600075</xdr:colOff>
      <xdr:row>1</xdr:row>
      <xdr:rowOff>57150</xdr:rowOff>
    </xdr:from>
    <xdr:to>
      <xdr:col>1</xdr:col>
      <xdr:colOff>3476625</xdr:colOff>
      <xdr:row>5</xdr:row>
      <xdr:rowOff>158517</xdr:rowOff>
    </xdr:to>
    <xdr:pic>
      <xdr:nvPicPr>
        <xdr:cNvPr id="2" name="Picture 1">
          <a:extLst>
            <a:ext uri="{FF2B5EF4-FFF2-40B4-BE49-F238E27FC236}">
              <a16:creationId xmlns:a16="http://schemas.microsoft.com/office/drawing/2014/main" id="{C039F230-2895-4A14-AA83-8F106ACCF8E0}"/>
            </a:ext>
          </a:extLst>
        </xdr:cNvPr>
        <xdr:cNvPicPr>
          <a:picLocks noChangeAspect="1"/>
        </xdr:cNvPicPr>
      </xdr:nvPicPr>
      <xdr:blipFill>
        <a:blip xmlns:r="http://schemas.openxmlformats.org/officeDocument/2006/relationships" r:embed="rId1"/>
        <a:stretch>
          <a:fillRect/>
        </a:stretch>
      </xdr:blipFill>
      <xdr:spPr>
        <a:xfrm>
          <a:off x="600075" y="247650"/>
          <a:ext cx="3486150" cy="939567"/>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600075</xdr:colOff>
      <xdr:row>1</xdr:row>
      <xdr:rowOff>85725</xdr:rowOff>
    </xdr:from>
    <xdr:to>
      <xdr:col>1</xdr:col>
      <xdr:colOff>3190893</xdr:colOff>
      <xdr:row>6</xdr:row>
      <xdr:rowOff>28575</xdr:rowOff>
    </xdr:to>
    <xdr:pic>
      <xdr:nvPicPr>
        <xdr:cNvPr id="2" name="Picture 1">
          <a:extLst>
            <a:ext uri="{FF2B5EF4-FFF2-40B4-BE49-F238E27FC236}">
              <a16:creationId xmlns:a16="http://schemas.microsoft.com/office/drawing/2014/main" id="{8F52A44C-C9B4-4097-83A2-22AEF7024668}"/>
            </a:ext>
          </a:extLst>
        </xdr:cNvPr>
        <xdr:cNvPicPr>
          <a:picLocks noChangeAspect="1"/>
        </xdr:cNvPicPr>
      </xdr:nvPicPr>
      <xdr:blipFill>
        <a:blip xmlns:r="http://schemas.openxmlformats.org/officeDocument/2006/relationships" r:embed="rId1"/>
        <a:stretch>
          <a:fillRect/>
        </a:stretch>
      </xdr:blipFill>
      <xdr:spPr>
        <a:xfrm>
          <a:off x="600075" y="276225"/>
          <a:ext cx="3200418" cy="10287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xdr:colOff>
      <xdr:row>0</xdr:row>
      <xdr:rowOff>0</xdr:rowOff>
    </xdr:from>
    <xdr:to>
      <xdr:col>1</xdr:col>
      <xdr:colOff>3448051</xdr:colOff>
      <xdr:row>4</xdr:row>
      <xdr:rowOff>99411</xdr:rowOff>
    </xdr:to>
    <xdr:pic>
      <xdr:nvPicPr>
        <xdr:cNvPr id="2" name="Picture 1">
          <a:extLst>
            <a:ext uri="{FF2B5EF4-FFF2-40B4-BE49-F238E27FC236}">
              <a16:creationId xmlns:a16="http://schemas.microsoft.com/office/drawing/2014/main" id="{C2949551-6053-46C2-9B82-224837A37560}"/>
            </a:ext>
          </a:extLst>
        </xdr:cNvPr>
        <xdr:cNvPicPr>
          <a:picLocks noChangeAspect="1"/>
        </xdr:cNvPicPr>
      </xdr:nvPicPr>
      <xdr:blipFill>
        <a:blip xmlns:r="http://schemas.openxmlformats.org/officeDocument/2006/relationships" r:embed="rId1"/>
        <a:stretch>
          <a:fillRect/>
        </a:stretch>
      </xdr:blipFill>
      <xdr:spPr>
        <a:xfrm>
          <a:off x="228601" y="0"/>
          <a:ext cx="3448050" cy="86141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57150</xdr:colOff>
      <xdr:row>0</xdr:row>
      <xdr:rowOff>180975</xdr:rowOff>
    </xdr:from>
    <xdr:to>
      <xdr:col>2</xdr:col>
      <xdr:colOff>1028700</xdr:colOff>
      <xdr:row>5</xdr:row>
      <xdr:rowOff>177924</xdr:rowOff>
    </xdr:to>
    <xdr:pic>
      <xdr:nvPicPr>
        <xdr:cNvPr id="2" name="Picture 1">
          <a:extLst>
            <a:ext uri="{FF2B5EF4-FFF2-40B4-BE49-F238E27FC236}">
              <a16:creationId xmlns:a16="http://schemas.microsoft.com/office/drawing/2014/main" id="{87F0FA30-512C-4530-8DEE-430F2052AFBD}"/>
            </a:ext>
          </a:extLst>
        </xdr:cNvPr>
        <xdr:cNvPicPr>
          <a:picLocks noChangeAspect="1"/>
        </xdr:cNvPicPr>
      </xdr:nvPicPr>
      <xdr:blipFill>
        <a:blip xmlns:r="http://schemas.openxmlformats.org/officeDocument/2006/relationships" r:embed="rId1"/>
        <a:stretch>
          <a:fillRect/>
        </a:stretch>
      </xdr:blipFill>
      <xdr:spPr>
        <a:xfrm>
          <a:off x="381000" y="180975"/>
          <a:ext cx="3838575" cy="95897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3209925</xdr:colOff>
      <xdr:row>3</xdr:row>
      <xdr:rowOff>78021</xdr:rowOff>
    </xdr:to>
    <xdr:pic>
      <xdr:nvPicPr>
        <xdr:cNvPr id="2" name="Picture 1">
          <a:extLst>
            <a:ext uri="{FF2B5EF4-FFF2-40B4-BE49-F238E27FC236}">
              <a16:creationId xmlns:a16="http://schemas.microsoft.com/office/drawing/2014/main" id="{105FDCAB-42BE-8743-8A83-B0070ACC964B}"/>
            </a:ext>
          </a:extLst>
        </xdr:cNvPr>
        <xdr:cNvPicPr>
          <a:picLocks noChangeAspect="1"/>
        </xdr:cNvPicPr>
      </xdr:nvPicPr>
      <xdr:blipFill>
        <a:blip xmlns:r="http://schemas.openxmlformats.org/officeDocument/2006/relationships" r:embed="rId1"/>
        <a:stretch>
          <a:fillRect/>
        </a:stretch>
      </xdr:blipFill>
      <xdr:spPr>
        <a:xfrm>
          <a:off x="673100" y="0"/>
          <a:ext cx="3209925" cy="80192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1</xdr:colOff>
      <xdr:row>0</xdr:row>
      <xdr:rowOff>0</xdr:rowOff>
    </xdr:from>
    <xdr:to>
      <xdr:col>1</xdr:col>
      <xdr:colOff>3124201</xdr:colOff>
      <xdr:row>4</xdr:row>
      <xdr:rowOff>18505</xdr:rowOff>
    </xdr:to>
    <xdr:pic>
      <xdr:nvPicPr>
        <xdr:cNvPr id="2" name="Picture 1">
          <a:extLst>
            <a:ext uri="{FF2B5EF4-FFF2-40B4-BE49-F238E27FC236}">
              <a16:creationId xmlns:a16="http://schemas.microsoft.com/office/drawing/2014/main" id="{855D1749-FD6A-4ED9-A9EA-326459BF30C4}"/>
            </a:ext>
          </a:extLst>
        </xdr:cNvPr>
        <xdr:cNvPicPr>
          <a:picLocks noChangeAspect="1"/>
        </xdr:cNvPicPr>
      </xdr:nvPicPr>
      <xdr:blipFill>
        <a:blip xmlns:r="http://schemas.openxmlformats.org/officeDocument/2006/relationships" r:embed="rId1"/>
        <a:stretch>
          <a:fillRect/>
        </a:stretch>
      </xdr:blipFill>
      <xdr:spPr>
        <a:xfrm>
          <a:off x="609601" y="0"/>
          <a:ext cx="3124200" cy="78050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63499</xdr:colOff>
      <xdr:row>1</xdr:row>
      <xdr:rowOff>0</xdr:rowOff>
    </xdr:from>
    <xdr:to>
      <xdr:col>3</xdr:col>
      <xdr:colOff>3005666</xdr:colOff>
      <xdr:row>4</xdr:row>
      <xdr:rowOff>178984</xdr:rowOff>
    </xdr:to>
    <xdr:pic>
      <xdr:nvPicPr>
        <xdr:cNvPr id="2" name="Picture 1">
          <a:extLst>
            <a:ext uri="{FF2B5EF4-FFF2-40B4-BE49-F238E27FC236}">
              <a16:creationId xmlns:a16="http://schemas.microsoft.com/office/drawing/2014/main" id="{5590D28F-64E3-3C4D-87AA-1E96586AF560}"/>
            </a:ext>
          </a:extLst>
        </xdr:cNvPr>
        <xdr:cNvPicPr>
          <a:picLocks noChangeAspect="1"/>
        </xdr:cNvPicPr>
      </xdr:nvPicPr>
      <xdr:blipFill>
        <a:blip xmlns:r="http://schemas.openxmlformats.org/officeDocument/2006/relationships" r:embed="rId1"/>
        <a:stretch>
          <a:fillRect/>
        </a:stretch>
      </xdr:blipFill>
      <xdr:spPr>
        <a:xfrm>
          <a:off x="761999" y="232833"/>
          <a:ext cx="3958167" cy="877484"/>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3486150</xdr:colOff>
      <xdr:row>3</xdr:row>
      <xdr:rowOff>225192</xdr:rowOff>
    </xdr:to>
    <xdr:pic>
      <xdr:nvPicPr>
        <xdr:cNvPr id="3" name="Picture 2">
          <a:extLst>
            <a:ext uri="{FF2B5EF4-FFF2-40B4-BE49-F238E27FC236}">
              <a16:creationId xmlns:a16="http://schemas.microsoft.com/office/drawing/2014/main" id="{5E75BB9A-9E43-44EF-8F4E-6F38A2A11DDC}"/>
            </a:ext>
          </a:extLst>
        </xdr:cNvPr>
        <xdr:cNvPicPr>
          <a:picLocks noChangeAspect="1"/>
        </xdr:cNvPicPr>
      </xdr:nvPicPr>
      <xdr:blipFill>
        <a:blip xmlns:r="http://schemas.openxmlformats.org/officeDocument/2006/relationships" r:embed="rId1"/>
        <a:stretch>
          <a:fillRect/>
        </a:stretch>
      </xdr:blipFill>
      <xdr:spPr>
        <a:xfrm>
          <a:off x="609600" y="0"/>
          <a:ext cx="3486150" cy="939567"/>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590550</xdr:colOff>
      <xdr:row>0</xdr:row>
      <xdr:rowOff>104775</xdr:rowOff>
    </xdr:from>
    <xdr:to>
      <xdr:col>1</xdr:col>
      <xdr:colOff>3486150</xdr:colOff>
      <xdr:row>5</xdr:row>
      <xdr:rowOff>91842</xdr:rowOff>
    </xdr:to>
    <xdr:pic>
      <xdr:nvPicPr>
        <xdr:cNvPr id="2" name="Picture 1">
          <a:extLst>
            <a:ext uri="{FF2B5EF4-FFF2-40B4-BE49-F238E27FC236}">
              <a16:creationId xmlns:a16="http://schemas.microsoft.com/office/drawing/2014/main" id="{944A9033-0350-4DBC-8F81-6644AF02BF8E}"/>
            </a:ext>
          </a:extLst>
        </xdr:cNvPr>
        <xdr:cNvPicPr>
          <a:picLocks noChangeAspect="1"/>
        </xdr:cNvPicPr>
      </xdr:nvPicPr>
      <xdr:blipFill>
        <a:blip xmlns:r="http://schemas.openxmlformats.org/officeDocument/2006/relationships" r:embed="rId1"/>
        <a:stretch>
          <a:fillRect/>
        </a:stretch>
      </xdr:blipFill>
      <xdr:spPr>
        <a:xfrm>
          <a:off x="590550" y="104775"/>
          <a:ext cx="3486150" cy="939567"/>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590550</xdr:colOff>
      <xdr:row>0</xdr:row>
      <xdr:rowOff>104775</xdr:rowOff>
    </xdr:from>
    <xdr:to>
      <xdr:col>1</xdr:col>
      <xdr:colOff>3486150</xdr:colOff>
      <xdr:row>5</xdr:row>
      <xdr:rowOff>91842</xdr:rowOff>
    </xdr:to>
    <xdr:pic>
      <xdr:nvPicPr>
        <xdr:cNvPr id="2" name="Picture 1">
          <a:extLst>
            <a:ext uri="{FF2B5EF4-FFF2-40B4-BE49-F238E27FC236}">
              <a16:creationId xmlns:a16="http://schemas.microsoft.com/office/drawing/2014/main" id="{7AE887B6-FCC9-49ED-8B8E-C60A833FE9CE}"/>
            </a:ext>
          </a:extLst>
        </xdr:cNvPr>
        <xdr:cNvPicPr>
          <a:picLocks noChangeAspect="1"/>
        </xdr:cNvPicPr>
      </xdr:nvPicPr>
      <xdr:blipFill>
        <a:blip xmlns:r="http://schemas.openxmlformats.org/officeDocument/2006/relationships" r:embed="rId1"/>
        <a:stretch>
          <a:fillRect/>
        </a:stretch>
      </xdr:blipFill>
      <xdr:spPr>
        <a:xfrm>
          <a:off x="238125" y="104775"/>
          <a:ext cx="3486150" cy="93956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BrucesMacBookPro/Documents/Asset%20Enhancement/Basic%20Files/3a-PPP-Loan-Worksheet-5-18-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Client Name &amp; EIN"/>
      <sheetName val="Info re Entity &amp; Ownership"/>
      <sheetName val="NAICS Code"/>
      <sheetName val="Info Needed for Online App"/>
      <sheetName val="Checklist &amp; File Names to Use"/>
      <sheetName val="PPP Loan Calculation"/>
      <sheetName val="Payroll for C Corps &amp; S Corps"/>
      <sheetName val="Payroll for Partnerships"/>
      <sheetName val="Excess of 100,000 Worksheet"/>
      <sheetName val="Payroll for Eligible NonProfits"/>
      <sheetName val="Religious, Veterans &amp; Tribal"/>
      <sheetName val="Employer Paid Health Care"/>
      <sheetName val="Retirement Contributions"/>
      <sheetName val="State &amp; Local Taxes on Comp."/>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mailto:Jcraig@bakerfoods.com" TargetMode="External"/><Relationship Id="rId2" Type="http://schemas.openxmlformats.org/officeDocument/2006/relationships/hyperlink" Target="mailto:Jillbaker@bakerfoods.com" TargetMode="External"/><Relationship Id="rId1" Type="http://schemas.openxmlformats.org/officeDocument/2006/relationships/hyperlink" Target="https://tools.usps.com/go/zip-code-lookup.htm" TargetMode="External"/><Relationship Id="rId5" Type="http://schemas.openxmlformats.org/officeDocument/2006/relationships/drawing" Target="../drawings/drawing3.xm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www.naics.com/search/" TargetMode="External"/><Relationship Id="rId1" Type="http://schemas.openxmlformats.org/officeDocument/2006/relationships/hyperlink" Target="https://www.naics.com/search/" TargetMode="External"/><Relationship Id="rId4"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mailto:Jillbaker@bakerfoods.com" TargetMode="Externa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8363A7-902D-4D77-AE07-D4609C9D10D7}">
  <dimension ref="B7:C61"/>
  <sheetViews>
    <sheetView workbookViewId="0">
      <selection activeCell="B26" sqref="B26"/>
    </sheetView>
  </sheetViews>
  <sheetFormatPr baseColWidth="10" defaultColWidth="8.83203125" defaultRowHeight="15"/>
  <cols>
    <col min="2" max="2" width="125.6640625" customWidth="1"/>
    <col min="3" max="3" width="60.83203125" bestFit="1" customWidth="1"/>
  </cols>
  <sheetData>
    <row r="7" spans="2:2" ht="24">
      <c r="B7" s="10" t="s">
        <v>145</v>
      </c>
    </row>
    <row r="10" spans="2:2">
      <c r="B10" t="s">
        <v>165</v>
      </c>
    </row>
    <row r="11" spans="2:2">
      <c r="B11" t="s">
        <v>116</v>
      </c>
    </row>
    <row r="12" spans="2:2">
      <c r="B12" t="s">
        <v>117</v>
      </c>
    </row>
    <row r="13" spans="2:2">
      <c r="B13" t="s">
        <v>118</v>
      </c>
    </row>
    <row r="15" spans="2:2">
      <c r="B15" t="s">
        <v>141</v>
      </c>
    </row>
    <row r="16" spans="2:2">
      <c r="B16" t="s">
        <v>142</v>
      </c>
    </row>
    <row r="18" spans="2:2">
      <c r="B18" s="63" t="s">
        <v>250</v>
      </c>
    </row>
    <row r="19" spans="2:2">
      <c r="B19" s="63" t="s">
        <v>172</v>
      </c>
    </row>
    <row r="22" spans="2:2">
      <c r="B22" t="s">
        <v>119</v>
      </c>
    </row>
    <row r="24" spans="2:2">
      <c r="B24" s="122" t="s">
        <v>333</v>
      </c>
    </row>
    <row r="25" spans="2:2">
      <c r="B25" s="1"/>
    </row>
    <row r="26" spans="2:2">
      <c r="B26" s="123" t="s">
        <v>334</v>
      </c>
    </row>
    <row r="29" spans="2:2" ht="19">
      <c r="B29" s="15" t="s">
        <v>127</v>
      </c>
    </row>
    <row r="31" spans="2:2">
      <c r="B31" t="s">
        <v>171</v>
      </c>
    </row>
    <row r="33" spans="2:3">
      <c r="B33" t="s">
        <v>329</v>
      </c>
      <c r="C33" t="s">
        <v>330</v>
      </c>
    </row>
    <row r="35" spans="2:3">
      <c r="B35" t="s">
        <v>331</v>
      </c>
    </row>
    <row r="38" spans="2:3">
      <c r="B38" t="s">
        <v>198</v>
      </c>
      <c r="C38" t="s">
        <v>199</v>
      </c>
    </row>
    <row r="40" spans="2:3">
      <c r="B40" t="s">
        <v>120</v>
      </c>
    </row>
    <row r="42" spans="2:3">
      <c r="B42" t="s">
        <v>121</v>
      </c>
      <c r="C42" t="s">
        <v>143</v>
      </c>
    </row>
    <row r="44" spans="2:3">
      <c r="B44" t="s">
        <v>122</v>
      </c>
      <c r="C44" t="s">
        <v>143</v>
      </c>
    </row>
    <row r="46" spans="2:3">
      <c r="B46" t="s">
        <v>126</v>
      </c>
      <c r="C46" t="s">
        <v>143</v>
      </c>
    </row>
    <row r="48" spans="2:3">
      <c r="B48" t="s">
        <v>166</v>
      </c>
      <c r="C48" t="s">
        <v>143</v>
      </c>
    </row>
    <row r="50" spans="2:3">
      <c r="B50" t="s">
        <v>123</v>
      </c>
      <c r="C50" t="s">
        <v>143</v>
      </c>
    </row>
    <row r="52" spans="2:3">
      <c r="B52" t="s">
        <v>124</v>
      </c>
      <c r="C52" t="s">
        <v>143</v>
      </c>
    </row>
    <row r="54" spans="2:3">
      <c r="B54" t="s">
        <v>167</v>
      </c>
      <c r="C54" t="s">
        <v>143</v>
      </c>
    </row>
    <row r="56" spans="2:3">
      <c r="B56" t="s">
        <v>125</v>
      </c>
      <c r="C56" t="s">
        <v>143</v>
      </c>
    </row>
    <row r="59" spans="2:3">
      <c r="B59" s="1" t="s">
        <v>168</v>
      </c>
    </row>
    <row r="60" spans="2:3">
      <c r="B60" t="s">
        <v>169</v>
      </c>
    </row>
    <row r="61" spans="2:3">
      <c r="B61" t="s">
        <v>170</v>
      </c>
    </row>
  </sheetData>
  <pageMargins left="0.7" right="0.7" top="0.75" bottom="0.75" header="0.3" footer="0.3"/>
  <pageSetup orientation="portrait" horizontalDpi="1200" verticalDpi="12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281364-5CD5-4656-B366-EC87B9284C2D}">
  <dimension ref="B4:L30"/>
  <sheetViews>
    <sheetView topLeftCell="A9" zoomScaleNormal="100" workbookViewId="0">
      <selection activeCell="F19" sqref="F19"/>
    </sheetView>
  </sheetViews>
  <sheetFormatPr baseColWidth="10" defaultColWidth="9.1640625" defaultRowHeight="15"/>
  <cols>
    <col min="1" max="1" width="9.1640625" style="2"/>
    <col min="2" max="2" width="31.1640625" style="2" customWidth="1"/>
    <col min="3" max="3" width="27.5" style="2" customWidth="1"/>
    <col min="4" max="4" width="12.1640625" style="2" customWidth="1"/>
    <col min="5" max="5" width="14.83203125" style="2" customWidth="1"/>
    <col min="6" max="6" width="16.1640625" style="2" customWidth="1"/>
    <col min="7" max="16384" width="9.1640625" style="2"/>
  </cols>
  <sheetData>
    <row r="4" spans="2:12" ht="21">
      <c r="D4" s="62" t="s">
        <v>158</v>
      </c>
    </row>
    <row r="7" spans="2:12" ht="19">
      <c r="D7" s="37" t="s">
        <v>159</v>
      </c>
      <c r="G7" s="38"/>
    </row>
    <row r="8" spans="2:12" ht="29">
      <c r="B8" s="124" t="str">
        <f>+'Client Name &amp; EIN'!C7</f>
        <v>Baker Foods Inc.</v>
      </c>
      <c r="D8" s="37" t="s">
        <v>162</v>
      </c>
      <c r="G8" s="38"/>
    </row>
    <row r="9" spans="2:12" ht="29">
      <c r="B9" s="124" t="str">
        <f>+'Client Name &amp; EIN'!C9</f>
        <v>EIN: 12-3456789</v>
      </c>
      <c r="D9" s="37" t="s">
        <v>176</v>
      </c>
      <c r="G9" s="38"/>
    </row>
    <row r="10" spans="2:12" ht="21">
      <c r="B10" s="62" t="s">
        <v>158</v>
      </c>
    </row>
    <row r="11" spans="2:12" ht="19">
      <c r="G11" s="38"/>
    </row>
    <row r="12" spans="2:12" ht="14.25" customHeight="1">
      <c r="B12" s="136"/>
      <c r="C12" s="136"/>
      <c r="D12" s="136"/>
      <c r="E12" s="136"/>
      <c r="F12" s="136"/>
      <c r="L12" s="43"/>
    </row>
    <row r="13" spans="2:12" ht="28">
      <c r="B13" s="137" t="s">
        <v>110</v>
      </c>
      <c r="C13" s="137" t="s">
        <v>111</v>
      </c>
      <c r="D13" s="137" t="s">
        <v>112</v>
      </c>
      <c r="E13" s="137" t="s">
        <v>113</v>
      </c>
      <c r="F13" s="137" t="s">
        <v>160</v>
      </c>
      <c r="L13" s="47"/>
    </row>
    <row r="14" spans="2:12" ht="21">
      <c r="B14" s="136" t="s">
        <v>157</v>
      </c>
      <c r="C14" s="138">
        <v>150000</v>
      </c>
      <c r="D14" s="139">
        <f>+C14/12</f>
        <v>12500</v>
      </c>
      <c r="E14" s="139">
        <f>100000/12</f>
        <v>8333.3333333333339</v>
      </c>
      <c r="F14" s="139">
        <f>+E14-D14</f>
        <v>-4166.6666666666661</v>
      </c>
    </row>
    <row r="15" spans="2:12" ht="21">
      <c r="B15" s="136"/>
      <c r="C15" s="136"/>
      <c r="D15" s="136"/>
      <c r="E15" s="136"/>
      <c r="F15" s="136"/>
    </row>
    <row r="16" spans="2:12" ht="21">
      <c r="B16" s="136"/>
      <c r="C16" s="136"/>
      <c r="D16" s="136"/>
      <c r="E16" s="136"/>
      <c r="F16" s="136"/>
    </row>
    <row r="17" spans="2:6" ht="21">
      <c r="B17" s="136"/>
      <c r="C17" s="136"/>
      <c r="D17" s="136"/>
      <c r="E17" s="136"/>
      <c r="F17" s="136"/>
    </row>
    <row r="18" spans="2:6" ht="21">
      <c r="B18" s="136"/>
      <c r="C18" s="136"/>
      <c r="D18" s="136"/>
      <c r="E18" s="136"/>
      <c r="F18" s="136"/>
    </row>
    <row r="19" spans="2:6" ht="22" thickBot="1">
      <c r="B19" s="136" t="s">
        <v>115</v>
      </c>
      <c r="C19" s="140">
        <f>SUM(C22:C26)</f>
        <v>700000</v>
      </c>
      <c r="D19" s="140">
        <f>SUM(D22:D26)</f>
        <v>58333.333333333336</v>
      </c>
      <c r="E19" s="140">
        <f>SUM(E22:E26)</f>
        <v>41666.333333333343</v>
      </c>
      <c r="F19" s="140">
        <f>SUM(F22:F26)</f>
        <v>-16667</v>
      </c>
    </row>
    <row r="20" spans="2:6" ht="22" thickTop="1">
      <c r="B20" s="136"/>
      <c r="C20" s="136"/>
      <c r="D20" s="136"/>
      <c r="E20" s="136"/>
      <c r="F20" s="136"/>
    </row>
    <row r="21" spans="2:6" ht="21">
      <c r="B21" s="141" t="s">
        <v>114</v>
      </c>
      <c r="C21" s="136"/>
      <c r="D21" s="136"/>
      <c r="E21" s="136"/>
      <c r="F21" s="136"/>
    </row>
    <row r="22" spans="2:6" ht="21">
      <c r="B22" s="136" t="s">
        <v>361</v>
      </c>
      <c r="C22" s="138">
        <v>175000</v>
      </c>
      <c r="D22" s="139">
        <f>+C22/12</f>
        <v>14583.333333333334</v>
      </c>
      <c r="E22" s="139">
        <v>8333</v>
      </c>
      <c r="F22" s="139">
        <f>IF(D22&gt;E22,E22-D22,0)</f>
        <v>-6250.3333333333339</v>
      </c>
    </row>
    <row r="23" spans="2:6" ht="21">
      <c r="B23" s="136" t="s">
        <v>362</v>
      </c>
      <c r="C23" s="138">
        <v>160000</v>
      </c>
      <c r="D23" s="139">
        <f>+C23/12</f>
        <v>13333.333333333334</v>
      </c>
      <c r="E23" s="139">
        <f>100000/12</f>
        <v>8333.3333333333339</v>
      </c>
      <c r="F23" s="139">
        <f>IF(D23&gt;E23,E23-D23,0)</f>
        <v>-5000</v>
      </c>
    </row>
    <row r="24" spans="2:6" ht="21">
      <c r="B24" s="136" t="s">
        <v>363</v>
      </c>
      <c r="C24" s="138">
        <v>125000</v>
      </c>
      <c r="D24" s="139">
        <f>+C24/12</f>
        <v>10416.666666666666</v>
      </c>
      <c r="E24" s="139">
        <f>100000/12</f>
        <v>8333.3333333333339</v>
      </c>
      <c r="F24" s="139">
        <f>IF(D24&gt;E24,E24-D24,0)</f>
        <v>-2083.3333333333321</v>
      </c>
    </row>
    <row r="25" spans="2:6" ht="21">
      <c r="B25" s="136" t="s">
        <v>364</v>
      </c>
      <c r="C25" s="138">
        <v>125000</v>
      </c>
      <c r="D25" s="139">
        <f>+C25/12</f>
        <v>10416.666666666666</v>
      </c>
      <c r="E25" s="139">
        <f>100000/12</f>
        <v>8333.3333333333339</v>
      </c>
      <c r="F25" s="139">
        <f>IF(D25&gt;E25,E25-D25,0)</f>
        <v>-2083.3333333333321</v>
      </c>
    </row>
    <row r="26" spans="2:6" ht="21">
      <c r="B26" s="136" t="s">
        <v>365</v>
      </c>
      <c r="C26" s="138">
        <v>115000</v>
      </c>
      <c r="D26" s="139">
        <f>+C26/12</f>
        <v>9583.3333333333339</v>
      </c>
      <c r="E26" s="139">
        <f>100000/12</f>
        <v>8333.3333333333339</v>
      </c>
      <c r="F26" s="139">
        <f>IF(D26&gt;E26,E26-D26,0)</f>
        <v>-1250</v>
      </c>
    </row>
    <row r="27" spans="2:6" ht="21">
      <c r="B27" s="136"/>
      <c r="C27" s="136"/>
      <c r="D27" s="136"/>
      <c r="E27" s="136"/>
      <c r="F27" s="136"/>
    </row>
    <row r="28" spans="2:6" ht="21">
      <c r="B28" s="136"/>
      <c r="C28" s="136"/>
      <c r="D28" s="136"/>
      <c r="E28" s="136"/>
      <c r="F28" s="136"/>
    </row>
    <row r="29" spans="2:6" ht="21">
      <c r="B29" s="136"/>
      <c r="C29" s="136"/>
      <c r="D29" s="136"/>
      <c r="E29" s="136"/>
      <c r="F29" s="136"/>
    </row>
    <row r="30" spans="2:6" ht="21">
      <c r="B30" s="136"/>
      <c r="C30" s="136"/>
      <c r="D30" s="136"/>
      <c r="E30" s="136"/>
      <c r="F30" s="136"/>
    </row>
  </sheetData>
  <phoneticPr fontId="12" type="noConversion"/>
  <pageMargins left="0.7" right="0.7" top="0.75" bottom="0.75" header="0.3" footer="0.3"/>
  <pageSetup scale="54" orientation="portrait" horizontalDpi="0" verticalDpi="0"/>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C89046-33F2-4DCC-BD82-C54278EAB3D7}">
  <dimension ref="B9:G61"/>
  <sheetViews>
    <sheetView topLeftCell="C28" workbookViewId="0">
      <selection activeCell="I49" sqref="I49"/>
    </sheetView>
  </sheetViews>
  <sheetFormatPr baseColWidth="10" defaultColWidth="8.83203125" defaultRowHeight="15"/>
  <cols>
    <col min="2" max="2" width="83.33203125" customWidth="1"/>
    <col min="3" max="3" width="64.5" customWidth="1"/>
    <col min="4" max="4" width="5.83203125" customWidth="1"/>
    <col min="5" max="5" width="17.5" customWidth="1"/>
  </cols>
  <sheetData>
    <row r="9" spans="2:2" ht="34">
      <c r="B9" s="28" t="s">
        <v>86</v>
      </c>
    </row>
    <row r="11" spans="2:2" ht="27.75" customHeight="1"/>
    <row r="12" spans="2:2" ht="84" customHeight="1">
      <c r="B12" s="21" t="s">
        <v>80</v>
      </c>
    </row>
    <row r="13" spans="2:2" ht="50.25" customHeight="1">
      <c r="B13" s="18" t="s">
        <v>81</v>
      </c>
    </row>
    <row r="14" spans="2:2" ht="17">
      <c r="B14" s="20" t="s">
        <v>48</v>
      </c>
    </row>
    <row r="15" spans="2:2" ht="102" customHeight="1">
      <c r="B15" s="22" t="s">
        <v>49</v>
      </c>
    </row>
    <row r="16" spans="2:2" ht="35">
      <c r="B16" s="22" t="s">
        <v>82</v>
      </c>
    </row>
    <row r="17" spans="2:3" ht="39" customHeight="1">
      <c r="B17" s="22" t="s">
        <v>83</v>
      </c>
    </row>
    <row r="18" spans="2:3" ht="49.5" customHeight="1">
      <c r="B18" s="22" t="s">
        <v>52</v>
      </c>
    </row>
    <row r="19" spans="2:3" ht="36.75" customHeight="1">
      <c r="B19" s="20" t="s">
        <v>53</v>
      </c>
    </row>
    <row r="20" spans="2:3" ht="51.75" customHeight="1">
      <c r="B20" s="20" t="s">
        <v>54</v>
      </c>
    </row>
    <row r="21" spans="2:3" ht="30">
      <c r="B21" s="29" t="s">
        <v>84</v>
      </c>
    </row>
    <row r="22" spans="2:3">
      <c r="B22" s="26"/>
    </row>
    <row r="23" spans="2:3" ht="61.5" customHeight="1">
      <c r="B23" s="20" t="s">
        <v>55</v>
      </c>
    </row>
    <row r="24" spans="2:3" ht="16">
      <c r="B24" s="27"/>
    </row>
    <row r="25" spans="2:3" ht="142.5" customHeight="1">
      <c r="B25" s="25" t="s">
        <v>85</v>
      </c>
    </row>
    <row r="26" spans="2:3">
      <c r="B26" s="26"/>
    </row>
    <row r="27" spans="2:3">
      <c r="B27" s="26"/>
    </row>
    <row r="28" spans="2:3">
      <c r="B28" s="26"/>
    </row>
    <row r="29" spans="2:3" ht="29">
      <c r="B29" s="26"/>
      <c r="C29" s="124" t="str">
        <f>+'Client Name &amp; EIN'!C7</f>
        <v>Baker Foods Inc.</v>
      </c>
    </row>
    <row r="30" spans="2:3" ht="29">
      <c r="B30" s="26"/>
      <c r="C30" s="124" t="str">
        <f>+'Client Name &amp; EIN'!C9</f>
        <v>EIN: 12-3456789</v>
      </c>
    </row>
    <row r="31" spans="2:3" ht="26">
      <c r="B31" s="26"/>
      <c r="C31" s="47" t="s">
        <v>146</v>
      </c>
    </row>
    <row r="32" spans="2:3">
      <c r="B32" s="26"/>
    </row>
    <row r="33" spans="3:7" ht="16" thickBot="1"/>
    <row r="34" spans="3:7" ht="20" thickBot="1">
      <c r="C34" t="s">
        <v>60</v>
      </c>
      <c r="E34" s="44">
        <v>0</v>
      </c>
      <c r="G34" t="s">
        <v>59</v>
      </c>
    </row>
    <row r="35" spans="3:7" ht="20" thickBot="1">
      <c r="E35" s="35"/>
      <c r="G35" s="9" t="s">
        <v>175</v>
      </c>
    </row>
    <row r="36" spans="3:7" ht="20" thickBot="1">
      <c r="C36" t="s">
        <v>0</v>
      </c>
      <c r="E36" s="93">
        <f>+E34/12</f>
        <v>0</v>
      </c>
    </row>
    <row r="37" spans="3:7" ht="20" thickBot="1">
      <c r="E37" s="35"/>
      <c r="G37" s="15"/>
    </row>
    <row r="38" spans="3:7" ht="20" thickBot="1">
      <c r="C38" t="s">
        <v>61</v>
      </c>
      <c r="E38" s="44"/>
      <c r="G38" t="s">
        <v>58</v>
      </c>
    </row>
    <row r="39" spans="3:7" ht="20" thickBot="1">
      <c r="C39" t="s">
        <v>62</v>
      </c>
      <c r="E39" s="44"/>
      <c r="G39" s="9" t="s">
        <v>175</v>
      </c>
    </row>
    <row r="40" spans="3:7" ht="20" thickBot="1">
      <c r="C40" t="s">
        <v>64</v>
      </c>
      <c r="E40" s="44"/>
    </row>
    <row r="41" spans="3:7" ht="20" thickBot="1">
      <c r="C41" t="s">
        <v>65</v>
      </c>
      <c r="E41" s="44"/>
    </row>
    <row r="42" spans="3:7" ht="20" thickBot="1">
      <c r="C42" t="s">
        <v>66</v>
      </c>
      <c r="E42" s="44"/>
    </row>
    <row r="43" spans="3:7" ht="20" thickBot="1">
      <c r="C43" t="s">
        <v>63</v>
      </c>
      <c r="E43" s="44"/>
    </row>
    <row r="44" spans="3:7" ht="20" thickBot="1">
      <c r="C44" s="36" t="s">
        <v>67</v>
      </c>
      <c r="E44" s="44"/>
    </row>
    <row r="45" spans="3:7" ht="19">
      <c r="C45" s="36" t="s">
        <v>129</v>
      </c>
      <c r="E45" s="35"/>
    </row>
    <row r="46" spans="3:7" ht="20" thickBot="1">
      <c r="E46" s="35"/>
    </row>
    <row r="47" spans="3:7" ht="20" thickBot="1">
      <c r="C47" s="1" t="s">
        <v>130</v>
      </c>
      <c r="E47" s="44"/>
    </row>
    <row r="48" spans="3:7" ht="19">
      <c r="E48" s="35"/>
    </row>
    <row r="49" spans="3:6" ht="19">
      <c r="C49" s="51" t="s">
        <v>147</v>
      </c>
      <c r="E49" s="35"/>
    </row>
    <row r="50" spans="3:6" ht="19">
      <c r="E50" s="35"/>
    </row>
    <row r="51" spans="3:6" ht="19">
      <c r="C51" s="1"/>
      <c r="E51" s="35"/>
    </row>
    <row r="52" spans="3:6" ht="19">
      <c r="C52" s="1"/>
      <c r="E52" s="35"/>
    </row>
    <row r="53" spans="3:6" ht="19">
      <c r="C53" s="1"/>
      <c r="E53" s="35"/>
    </row>
    <row r="54" spans="3:6" ht="19">
      <c r="C54" s="1"/>
      <c r="E54" s="35"/>
    </row>
    <row r="55" spans="3:6" ht="19">
      <c r="C55" s="1" t="s">
        <v>96</v>
      </c>
      <c r="E55" s="35"/>
    </row>
    <row r="56" spans="3:6" ht="20" thickBot="1">
      <c r="C56" t="s">
        <v>94</v>
      </c>
      <c r="E56" s="35"/>
    </row>
    <row r="57" spans="3:6" ht="20" thickBot="1">
      <c r="C57" t="s">
        <v>95</v>
      </c>
      <c r="E57" s="44"/>
    </row>
    <row r="58" spans="3:6" ht="20" thickBot="1">
      <c r="E58" s="35"/>
    </row>
    <row r="59" spans="3:6" ht="20" thickBot="1">
      <c r="C59" t="s">
        <v>98</v>
      </c>
      <c r="E59" s="44"/>
      <c r="F59" s="9" t="s">
        <v>100</v>
      </c>
    </row>
    <row r="60" spans="3:6" ht="20" thickBot="1">
      <c r="E60" s="35"/>
    </row>
    <row r="61" spans="3:6" ht="20" thickBot="1">
      <c r="C61" t="s">
        <v>99</v>
      </c>
      <c r="E61" s="93">
        <f>+E59+E57</f>
        <v>0</v>
      </c>
    </row>
  </sheetData>
  <hyperlinks>
    <hyperlink ref="B12" location="_bookmark2" display="_bookmark2" xr:uid="{04D01FDF-207E-43AB-9A22-6AFA6674FB52}"/>
  </hyperlink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061350-1728-4D69-9802-2905CD861B47}">
  <dimension ref="B8:G58"/>
  <sheetViews>
    <sheetView topLeftCell="B26" workbookViewId="0">
      <selection activeCell="C24" sqref="C24:C25"/>
    </sheetView>
  </sheetViews>
  <sheetFormatPr baseColWidth="10" defaultColWidth="8.83203125" defaultRowHeight="15"/>
  <cols>
    <col min="2" max="2" width="92.5" customWidth="1"/>
    <col min="3" max="3" width="66.5" bestFit="1" customWidth="1"/>
    <col min="4" max="4" width="9" customWidth="1"/>
    <col min="5" max="5" width="14.6640625" customWidth="1"/>
    <col min="6" max="6" width="3.5" customWidth="1"/>
  </cols>
  <sheetData>
    <row r="8" spans="2:2" ht="34">
      <c r="B8" s="28" t="s">
        <v>87</v>
      </c>
    </row>
    <row r="11" spans="2:2" ht="93" customHeight="1">
      <c r="B11" s="18" t="s">
        <v>88</v>
      </c>
    </row>
    <row r="12" spans="2:2" ht="50" customHeight="1">
      <c r="B12" s="18" t="s">
        <v>89</v>
      </c>
    </row>
    <row r="13" spans="2:2" ht="22.5" customHeight="1">
      <c r="B13" s="20" t="s">
        <v>48</v>
      </c>
    </row>
    <row r="14" spans="2:2" ht="116.25" customHeight="1">
      <c r="B14" s="22" t="s">
        <v>49</v>
      </c>
    </row>
    <row r="15" spans="2:2" ht="29.25" customHeight="1">
      <c r="B15" s="22" t="s">
        <v>90</v>
      </c>
    </row>
    <row r="16" spans="2:2" ht="28.5" customHeight="1">
      <c r="B16" s="22" t="s">
        <v>91</v>
      </c>
    </row>
    <row r="17" spans="2:7" ht="50" customHeight="1">
      <c r="B17" s="22" t="s">
        <v>52</v>
      </c>
    </row>
    <row r="18" spans="2:7" ht="34.5" customHeight="1">
      <c r="B18" s="20" t="s">
        <v>53</v>
      </c>
    </row>
    <row r="19" spans="2:7" ht="50" customHeight="1">
      <c r="B19" s="20" t="s">
        <v>54</v>
      </c>
    </row>
    <row r="20" spans="2:7" ht="50" customHeight="1">
      <c r="B20" s="20" t="s">
        <v>77</v>
      </c>
    </row>
    <row r="21" spans="2:7" ht="50" customHeight="1">
      <c r="B21" s="30" t="s">
        <v>92</v>
      </c>
    </row>
    <row r="22" spans="2:7" ht="50" customHeight="1">
      <c r="B22" s="25" t="s">
        <v>93</v>
      </c>
    </row>
    <row r="23" spans="2:7" ht="63.75" customHeight="1">
      <c r="B23" s="19"/>
    </row>
    <row r="24" spans="2:7" ht="54" customHeight="1">
      <c r="C24" s="124" t="str">
        <f>+'Client Name &amp; EIN'!C7</f>
        <v>Baker Foods Inc.</v>
      </c>
    </row>
    <row r="25" spans="2:7" ht="25.5" customHeight="1">
      <c r="C25" s="124" t="str">
        <f>+'Client Name &amp; EIN'!C9</f>
        <v>EIN: 12-3456789</v>
      </c>
    </row>
    <row r="26" spans="2:7" ht="28.5" customHeight="1">
      <c r="C26" s="47" t="s">
        <v>146</v>
      </c>
    </row>
    <row r="27" spans="2:7" ht="20.25" customHeight="1">
      <c r="C27" s="47"/>
    </row>
    <row r="28" spans="2:7" ht="16" thickBot="1"/>
    <row r="29" spans="2:7" ht="20" thickBot="1">
      <c r="C29" t="s">
        <v>60</v>
      </c>
      <c r="E29" s="44"/>
      <c r="G29" t="s">
        <v>59</v>
      </c>
    </row>
    <row r="30" spans="2:7" ht="20" thickBot="1">
      <c r="E30" s="35"/>
      <c r="G30" s="9" t="s">
        <v>175</v>
      </c>
    </row>
    <row r="31" spans="2:7" ht="20" thickBot="1">
      <c r="C31" t="s">
        <v>0</v>
      </c>
      <c r="E31" s="93">
        <f>+E29/12</f>
        <v>0</v>
      </c>
    </row>
    <row r="32" spans="2:7" ht="19">
      <c r="E32" s="35"/>
    </row>
    <row r="33" spans="3:7" ht="20" thickBot="1">
      <c r="E33" s="35"/>
      <c r="G33" s="15"/>
    </row>
    <row r="34" spans="3:7" ht="20" thickBot="1">
      <c r="C34" t="s">
        <v>61</v>
      </c>
      <c r="E34" s="44"/>
      <c r="G34" t="s">
        <v>58</v>
      </c>
    </row>
    <row r="35" spans="3:7" ht="20" thickBot="1">
      <c r="C35" t="s">
        <v>62</v>
      </c>
      <c r="E35" s="44"/>
      <c r="G35" s="9" t="s">
        <v>175</v>
      </c>
    </row>
    <row r="36" spans="3:7" ht="20" thickBot="1">
      <c r="C36" t="s">
        <v>64</v>
      </c>
      <c r="E36" s="44"/>
    </row>
    <row r="37" spans="3:7" ht="20" thickBot="1">
      <c r="C37" t="s">
        <v>65</v>
      </c>
      <c r="E37" s="44"/>
    </row>
    <row r="38" spans="3:7" ht="20" thickBot="1">
      <c r="C38" t="s">
        <v>66</v>
      </c>
      <c r="E38" s="44"/>
    </row>
    <row r="39" spans="3:7" ht="20" thickBot="1">
      <c r="C39" t="s">
        <v>63</v>
      </c>
      <c r="E39" s="44"/>
    </row>
    <row r="40" spans="3:7" ht="20" thickBot="1">
      <c r="C40" s="36" t="s">
        <v>67</v>
      </c>
      <c r="E40" s="44"/>
    </row>
    <row r="41" spans="3:7" ht="19">
      <c r="C41" s="36" t="s">
        <v>129</v>
      </c>
      <c r="E41" s="35"/>
    </row>
    <row r="42" spans="3:7" ht="20" thickBot="1">
      <c r="E42" s="35"/>
    </row>
    <row r="43" spans="3:7" ht="20" thickBot="1">
      <c r="C43" s="1" t="s">
        <v>130</v>
      </c>
      <c r="E43" s="44"/>
    </row>
    <row r="44" spans="3:7" ht="19">
      <c r="E44" s="35"/>
    </row>
    <row r="45" spans="3:7" ht="19">
      <c r="C45" s="51" t="s">
        <v>147</v>
      </c>
    </row>
    <row r="46" spans="3:7" ht="19">
      <c r="C46" s="51"/>
      <c r="E46" s="35"/>
    </row>
    <row r="47" spans="3:7" ht="19">
      <c r="C47" s="51"/>
      <c r="E47" s="35"/>
    </row>
    <row r="48" spans="3:7" ht="19">
      <c r="C48" s="51"/>
      <c r="E48" s="35"/>
    </row>
    <row r="49" spans="3:6" ht="19">
      <c r="C49" s="51"/>
      <c r="E49" s="35"/>
    </row>
    <row r="50" spans="3:6" ht="19">
      <c r="C50" s="51"/>
      <c r="E50" s="35"/>
    </row>
    <row r="51" spans="3:6" ht="21.75" customHeight="1">
      <c r="E51" s="35"/>
    </row>
    <row r="52" spans="3:6" ht="19">
      <c r="C52" s="1" t="s">
        <v>96</v>
      </c>
      <c r="E52" s="35"/>
    </row>
    <row r="53" spans="3:6" ht="20" thickBot="1">
      <c r="C53" t="s">
        <v>94</v>
      </c>
      <c r="E53" s="35"/>
    </row>
    <row r="54" spans="3:6" ht="20" thickBot="1">
      <c r="C54" t="s">
        <v>95</v>
      </c>
      <c r="E54" s="44"/>
    </row>
    <row r="55" spans="3:6" ht="20" thickBot="1">
      <c r="E55" s="35"/>
    </row>
    <row r="56" spans="3:6" ht="20" thickBot="1">
      <c r="C56" t="s">
        <v>98</v>
      </c>
      <c r="E56" s="44"/>
      <c r="F56" s="9" t="s">
        <v>100</v>
      </c>
    </row>
    <row r="57" spans="3:6" ht="20" thickBot="1">
      <c r="E57" s="35"/>
    </row>
    <row r="58" spans="3:6" ht="20" thickBot="1">
      <c r="C58" t="s">
        <v>99</v>
      </c>
      <c r="E58" s="93">
        <f>+E56+E54</f>
        <v>0</v>
      </c>
    </row>
  </sheetData>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22D42F-10B7-4587-8184-6143A2A42B42}">
  <dimension ref="B3:L33"/>
  <sheetViews>
    <sheetView topLeftCell="A16" zoomScaleNormal="100" workbookViewId="0">
      <selection activeCell="C30" sqref="C30"/>
    </sheetView>
  </sheetViews>
  <sheetFormatPr baseColWidth="10" defaultColWidth="8.83203125" defaultRowHeight="15"/>
  <cols>
    <col min="2" max="2" width="49.5" customWidth="1"/>
    <col min="3" max="3" width="19" customWidth="1"/>
    <col min="4" max="4" width="22.1640625" customWidth="1"/>
    <col min="5" max="5" width="18" customWidth="1"/>
    <col min="6" max="6" width="19.33203125" customWidth="1"/>
    <col min="7" max="7" width="23" customWidth="1"/>
    <col min="8" max="8" width="19.1640625" customWidth="1"/>
  </cols>
  <sheetData>
    <row r="3" spans="2:12" ht="24">
      <c r="D3" s="11" t="s">
        <v>6</v>
      </c>
    </row>
    <row r="5" spans="2:12" ht="29">
      <c r="L5" s="43"/>
    </row>
    <row r="6" spans="2:12" ht="29">
      <c r="B6" s="124" t="str">
        <f>+'Client Name &amp; EIN'!C7</f>
        <v>Baker Foods Inc.</v>
      </c>
      <c r="D6" s="9" t="s">
        <v>153</v>
      </c>
      <c r="L6" s="43"/>
    </row>
    <row r="7" spans="2:12" ht="29">
      <c r="B7" s="124" t="str">
        <f>+'Client Name &amp; EIN'!C9</f>
        <v>EIN: 12-3456789</v>
      </c>
      <c r="D7" s="9" t="s">
        <v>163</v>
      </c>
      <c r="E7" s="9"/>
      <c r="F7" s="9"/>
      <c r="G7" s="9"/>
      <c r="H7" s="9"/>
      <c r="I7" s="9"/>
      <c r="L7" s="43"/>
    </row>
    <row r="8" spans="2:12" ht="29">
      <c r="B8" s="47" t="s">
        <v>149</v>
      </c>
      <c r="D8" s="9" t="s">
        <v>176</v>
      </c>
      <c r="E8" s="9"/>
      <c r="F8" s="9"/>
      <c r="H8" s="9"/>
      <c r="I8" s="9"/>
      <c r="L8" s="43"/>
    </row>
    <row r="9" spans="2:12" ht="27" customHeight="1">
      <c r="B9" s="47" t="s">
        <v>148</v>
      </c>
      <c r="L9" s="43"/>
    </row>
    <row r="11" spans="2:12">
      <c r="C11" s="6" t="s">
        <v>7</v>
      </c>
      <c r="D11" s="6" t="s">
        <v>8</v>
      </c>
      <c r="E11" s="6" t="s">
        <v>9</v>
      </c>
      <c r="F11" s="6" t="s">
        <v>10</v>
      </c>
      <c r="G11" s="6" t="s">
        <v>11</v>
      </c>
      <c r="H11" s="6" t="s">
        <v>12</v>
      </c>
    </row>
    <row r="13" spans="2:12" s="7" customFormat="1" ht="32">
      <c r="C13" s="7" t="s">
        <v>13</v>
      </c>
      <c r="D13" s="7" t="s">
        <v>368</v>
      </c>
      <c r="E13" s="143" t="s">
        <v>373</v>
      </c>
      <c r="F13" s="7" t="s">
        <v>372</v>
      </c>
      <c r="G13" s="7" t="s">
        <v>374</v>
      </c>
      <c r="H13" s="7" t="s">
        <v>14</v>
      </c>
    </row>
    <row r="14" spans="2:12" ht="16">
      <c r="B14" t="s">
        <v>15</v>
      </c>
      <c r="C14" s="52">
        <f>SUM(D14:H14)</f>
        <v>23537</v>
      </c>
      <c r="D14" s="53">
        <v>21811</v>
      </c>
      <c r="E14" s="54"/>
      <c r="F14" s="54">
        <v>466</v>
      </c>
      <c r="G14" s="54">
        <v>1260</v>
      </c>
      <c r="H14" s="54"/>
    </row>
    <row r="15" spans="2:12" ht="16">
      <c r="B15" t="s">
        <v>16</v>
      </c>
      <c r="C15" s="52">
        <f t="shared" ref="C15:C25" si="0">SUM(D15:H15)</f>
        <v>23537</v>
      </c>
      <c r="D15" s="53">
        <v>21811</v>
      </c>
      <c r="E15" s="54"/>
      <c r="F15" s="54">
        <v>466</v>
      </c>
      <c r="G15" s="54">
        <v>1260</v>
      </c>
      <c r="H15" s="54"/>
    </row>
    <row r="16" spans="2:12" ht="16">
      <c r="B16" t="s">
        <v>17</v>
      </c>
      <c r="C16" s="52">
        <f t="shared" si="0"/>
        <v>23537</v>
      </c>
      <c r="D16" s="53">
        <v>21811</v>
      </c>
      <c r="E16" s="54"/>
      <c r="F16" s="54">
        <v>466</v>
      </c>
      <c r="G16" s="54">
        <v>1260</v>
      </c>
      <c r="H16" s="54"/>
    </row>
    <row r="17" spans="2:8" ht="16">
      <c r="B17" t="s">
        <v>18</v>
      </c>
      <c r="C17" s="52">
        <f t="shared" si="0"/>
        <v>23537</v>
      </c>
      <c r="D17" s="53">
        <v>21811</v>
      </c>
      <c r="E17" s="54"/>
      <c r="F17" s="54">
        <v>466</v>
      </c>
      <c r="G17" s="54">
        <v>1260</v>
      </c>
      <c r="H17" s="54"/>
    </row>
    <row r="18" spans="2:8" ht="16">
      <c r="B18" t="s">
        <v>19</v>
      </c>
      <c r="C18" s="52">
        <f t="shared" si="0"/>
        <v>23537</v>
      </c>
      <c r="D18" s="53">
        <v>21811</v>
      </c>
      <c r="E18" s="54"/>
      <c r="F18" s="54">
        <v>466</v>
      </c>
      <c r="G18" s="54">
        <v>1260</v>
      </c>
      <c r="H18" s="54"/>
    </row>
    <row r="19" spans="2:8" ht="16">
      <c r="B19" t="s">
        <v>20</v>
      </c>
      <c r="C19" s="52">
        <f t="shared" si="0"/>
        <v>24150</v>
      </c>
      <c r="D19" s="53">
        <v>22424</v>
      </c>
      <c r="E19" s="54"/>
      <c r="F19" s="54">
        <v>466</v>
      </c>
      <c r="G19" s="54">
        <v>1260</v>
      </c>
      <c r="H19" s="54"/>
    </row>
    <row r="20" spans="2:8" ht="16">
      <c r="B20" t="s">
        <v>21</v>
      </c>
      <c r="C20" s="52">
        <f t="shared" si="0"/>
        <v>24150</v>
      </c>
      <c r="D20" s="53">
        <v>22424</v>
      </c>
      <c r="E20" s="54"/>
      <c r="F20" s="54">
        <v>466</v>
      </c>
      <c r="G20" s="54">
        <v>1260</v>
      </c>
      <c r="H20" s="54"/>
    </row>
    <row r="21" spans="2:8" ht="16">
      <c r="B21" t="s">
        <v>22</v>
      </c>
      <c r="C21" s="52">
        <f t="shared" si="0"/>
        <v>26359</v>
      </c>
      <c r="D21" s="53">
        <v>24633</v>
      </c>
      <c r="E21" s="54"/>
      <c r="F21" s="54">
        <v>466</v>
      </c>
      <c r="G21" s="54">
        <v>1260</v>
      </c>
      <c r="H21" s="54"/>
    </row>
    <row r="22" spans="2:8" ht="16">
      <c r="B22" t="s">
        <v>23</v>
      </c>
      <c r="C22" s="52">
        <f t="shared" si="0"/>
        <v>26359</v>
      </c>
      <c r="D22" s="53">
        <v>24633</v>
      </c>
      <c r="E22" s="54"/>
      <c r="F22" s="54">
        <v>466</v>
      </c>
      <c r="G22" s="54">
        <v>1260</v>
      </c>
      <c r="H22" s="54"/>
    </row>
    <row r="23" spans="2:8" ht="16">
      <c r="B23" t="s">
        <v>24</v>
      </c>
      <c r="C23" s="52">
        <f t="shared" si="0"/>
        <v>26359</v>
      </c>
      <c r="D23" s="53">
        <v>24633</v>
      </c>
      <c r="E23" s="54"/>
      <c r="F23" s="54">
        <v>466</v>
      </c>
      <c r="G23" s="54">
        <v>1260</v>
      </c>
      <c r="H23" s="54"/>
    </row>
    <row r="24" spans="2:8" ht="16">
      <c r="B24" t="s">
        <v>25</v>
      </c>
      <c r="C24" s="52">
        <f t="shared" si="0"/>
        <v>27539</v>
      </c>
      <c r="D24" s="53">
        <v>25813</v>
      </c>
      <c r="E24" s="54"/>
      <c r="F24" s="54">
        <v>466</v>
      </c>
      <c r="G24" s="54">
        <v>1260</v>
      </c>
      <c r="H24" s="54"/>
    </row>
    <row r="25" spans="2:8" ht="16">
      <c r="B25" t="s">
        <v>26</v>
      </c>
      <c r="C25" s="52">
        <f t="shared" si="0"/>
        <v>27539</v>
      </c>
      <c r="D25" s="53">
        <v>25813</v>
      </c>
      <c r="E25" s="54"/>
      <c r="F25" s="54">
        <v>466</v>
      </c>
      <c r="G25" s="54">
        <v>1260</v>
      </c>
      <c r="H25" s="54"/>
    </row>
    <row r="26" spans="2:8" ht="16">
      <c r="C26" s="55"/>
      <c r="D26" s="56"/>
      <c r="E26" s="55"/>
      <c r="F26" s="55"/>
      <c r="G26" s="55"/>
      <c r="H26" s="55"/>
    </row>
    <row r="27" spans="2:8" ht="17" thickBot="1">
      <c r="B27" t="s">
        <v>27</v>
      </c>
      <c r="C27" s="52">
        <f t="shared" ref="C27:H27" si="1">SUM(C14:C26)</f>
        <v>300140</v>
      </c>
      <c r="D27" s="57">
        <f t="shared" si="1"/>
        <v>279428</v>
      </c>
      <c r="E27" s="57">
        <f t="shared" si="1"/>
        <v>0</v>
      </c>
      <c r="F27" s="57">
        <f t="shared" si="1"/>
        <v>5592</v>
      </c>
      <c r="G27" s="57">
        <f t="shared" si="1"/>
        <v>15120</v>
      </c>
      <c r="H27" s="57">
        <f t="shared" si="1"/>
        <v>0</v>
      </c>
    </row>
    <row r="28" spans="2:8" ht="16" thickTop="1"/>
    <row r="29" spans="2:8" ht="16">
      <c r="B29" t="s">
        <v>28</v>
      </c>
      <c r="C29" s="53">
        <v>-125070</v>
      </c>
      <c r="D29" s="9" t="s">
        <v>29</v>
      </c>
      <c r="F29" s="1" t="s">
        <v>30</v>
      </c>
    </row>
    <row r="30" spans="2:8" ht="20" thickBot="1">
      <c r="C30" s="50"/>
      <c r="F30" t="s">
        <v>31</v>
      </c>
    </row>
    <row r="31" spans="2:8" ht="17" thickBot="1">
      <c r="B31" t="s">
        <v>106</v>
      </c>
      <c r="C31" s="60">
        <f>+C27+C29</f>
        <v>175070</v>
      </c>
      <c r="F31" t="s">
        <v>32</v>
      </c>
    </row>
    <row r="32" spans="2:8" ht="20" thickBot="1">
      <c r="C32" s="50"/>
      <c r="F32" t="s">
        <v>33</v>
      </c>
    </row>
    <row r="33" spans="2:3" ht="17" thickBot="1">
      <c r="B33" t="s">
        <v>109</v>
      </c>
      <c r="C33" s="60">
        <f>+C31/12</f>
        <v>14589.166666666666</v>
      </c>
    </row>
  </sheetData>
  <pageMargins left="0.7" right="0.7" top="0.75" bottom="0.75" header="0.3" footer="0.3"/>
  <pageSetup scale="64" orientation="landscape" horizontalDpi="0" verticalDpi="0"/>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D2310F-5495-46AD-8330-AFFF4F96D172}">
  <dimension ref="B3:H37"/>
  <sheetViews>
    <sheetView topLeftCell="A10" zoomScaleNormal="100" workbookViewId="0">
      <selection activeCell="E17" sqref="E17"/>
    </sheetView>
  </sheetViews>
  <sheetFormatPr baseColWidth="10" defaultColWidth="8.83203125" defaultRowHeight="15"/>
  <cols>
    <col min="2" max="2" width="55.33203125" customWidth="1"/>
    <col min="3" max="3" width="16.5" customWidth="1"/>
    <col min="4" max="4" width="22.1640625" customWidth="1"/>
    <col min="5" max="5" width="18" customWidth="1"/>
    <col min="6" max="6" width="10.6640625" customWidth="1"/>
    <col min="7" max="7" width="23" customWidth="1"/>
    <col min="8" max="8" width="19.1640625" customWidth="1"/>
    <col min="9" max="9" width="5.83203125" customWidth="1"/>
  </cols>
  <sheetData>
    <row r="3" spans="2:8" ht="24">
      <c r="D3" s="11" t="s">
        <v>34</v>
      </c>
    </row>
    <row r="5" spans="2:8" ht="19">
      <c r="D5" s="38" t="s">
        <v>144</v>
      </c>
    </row>
    <row r="7" spans="2:8" ht="29">
      <c r="B7" s="124" t="str">
        <f>+'Client Name &amp; EIN'!C7</f>
        <v>Baker Foods Inc.</v>
      </c>
    </row>
    <row r="8" spans="2:8" ht="29">
      <c r="B8" s="124" t="str">
        <f>+'Client Name &amp; EIN'!C9</f>
        <v>EIN: 12-3456789</v>
      </c>
      <c r="C8" s="9" t="s">
        <v>151</v>
      </c>
    </row>
    <row r="9" spans="2:8" ht="26">
      <c r="B9" s="47" t="s">
        <v>149</v>
      </c>
      <c r="C9" s="9" t="s">
        <v>152</v>
      </c>
    </row>
    <row r="10" spans="2:8" ht="26">
      <c r="B10" s="47" t="s">
        <v>150</v>
      </c>
      <c r="C10" s="9" t="s">
        <v>176</v>
      </c>
    </row>
    <row r="14" spans="2:8">
      <c r="C14" s="6" t="s">
        <v>7</v>
      </c>
      <c r="D14" s="6" t="s">
        <v>8</v>
      </c>
      <c r="E14" s="6" t="s">
        <v>9</v>
      </c>
      <c r="F14" s="6" t="s">
        <v>10</v>
      </c>
      <c r="G14" s="6" t="s">
        <v>11</v>
      </c>
      <c r="H14" s="6" t="s">
        <v>12</v>
      </c>
    </row>
    <row r="16" spans="2:8" s="7" customFormat="1" ht="48">
      <c r="C16" s="7" t="s">
        <v>13</v>
      </c>
      <c r="D16" s="7" t="s">
        <v>370</v>
      </c>
      <c r="E16" s="143" t="s">
        <v>371</v>
      </c>
      <c r="F16" s="7" t="s">
        <v>14</v>
      </c>
      <c r="G16" s="7" t="s">
        <v>14</v>
      </c>
      <c r="H16" s="7" t="s">
        <v>14</v>
      </c>
    </row>
    <row r="17" spans="2:8" ht="16">
      <c r="B17" t="s">
        <v>15</v>
      </c>
      <c r="C17" s="52">
        <f>SUM(D17:H17)</f>
        <v>13269</v>
      </c>
      <c r="D17" s="53">
        <v>13269</v>
      </c>
      <c r="E17" s="142"/>
      <c r="F17" s="54"/>
      <c r="G17" s="54"/>
      <c r="H17" s="54"/>
    </row>
    <row r="18" spans="2:8" ht="16">
      <c r="B18" t="s">
        <v>16</v>
      </c>
      <c r="C18" s="52">
        <f t="shared" ref="C18:C28" si="0">SUM(D18:H18)</f>
        <v>12985</v>
      </c>
      <c r="D18" s="53">
        <v>12985</v>
      </c>
      <c r="E18" s="54"/>
      <c r="F18" s="54"/>
      <c r="G18" s="54"/>
      <c r="H18" s="54"/>
    </row>
    <row r="19" spans="2:8" ht="16">
      <c r="B19" t="s">
        <v>17</v>
      </c>
      <c r="C19" s="52">
        <f t="shared" si="0"/>
        <v>13914</v>
      </c>
      <c r="D19" s="53">
        <v>13914</v>
      </c>
      <c r="E19" s="54"/>
      <c r="F19" s="54"/>
      <c r="G19" s="54"/>
      <c r="H19" s="54"/>
    </row>
    <row r="20" spans="2:8" ht="16">
      <c r="B20" t="s">
        <v>18</v>
      </c>
      <c r="C20" s="52">
        <f t="shared" si="0"/>
        <v>13701</v>
      </c>
      <c r="D20" s="53">
        <v>13701</v>
      </c>
      <c r="E20" s="54"/>
      <c r="F20" s="54"/>
      <c r="G20" s="54"/>
      <c r="H20" s="54"/>
    </row>
    <row r="21" spans="2:8" ht="16">
      <c r="B21" t="s">
        <v>19</v>
      </c>
      <c r="C21" s="52">
        <f t="shared" si="0"/>
        <v>13422</v>
      </c>
      <c r="D21" s="53">
        <v>13422</v>
      </c>
      <c r="E21" s="54"/>
      <c r="F21" s="54"/>
      <c r="G21" s="54"/>
      <c r="H21" s="54"/>
    </row>
    <row r="22" spans="2:8" ht="16">
      <c r="B22" t="s">
        <v>20</v>
      </c>
      <c r="C22" s="52">
        <f t="shared" si="0"/>
        <v>13106</v>
      </c>
      <c r="D22" s="53">
        <v>13106</v>
      </c>
      <c r="E22" s="54"/>
      <c r="F22" s="54"/>
      <c r="G22" s="54"/>
      <c r="H22" s="54"/>
    </row>
    <row r="23" spans="2:8" ht="16">
      <c r="B23" t="s">
        <v>21</v>
      </c>
      <c r="C23" s="52">
        <f t="shared" si="0"/>
        <v>13333</v>
      </c>
      <c r="D23" s="53">
        <v>13333</v>
      </c>
      <c r="E23" s="54"/>
      <c r="F23" s="54"/>
      <c r="G23" s="54"/>
      <c r="H23" s="54"/>
    </row>
    <row r="24" spans="2:8" ht="16">
      <c r="B24" t="s">
        <v>22</v>
      </c>
      <c r="C24" s="52">
        <f t="shared" si="0"/>
        <v>13186</v>
      </c>
      <c r="D24" s="53">
        <v>13186</v>
      </c>
      <c r="E24" s="54"/>
      <c r="F24" s="54"/>
      <c r="G24" s="54"/>
      <c r="H24" s="54"/>
    </row>
    <row r="25" spans="2:8" ht="16">
      <c r="B25" t="s">
        <v>23</v>
      </c>
      <c r="C25" s="52">
        <f t="shared" si="0"/>
        <v>13307</v>
      </c>
      <c r="D25" s="53">
        <v>13307</v>
      </c>
      <c r="E25" s="54"/>
      <c r="F25" s="54"/>
      <c r="G25" s="54"/>
      <c r="H25" s="54"/>
    </row>
    <row r="26" spans="2:8" ht="16">
      <c r="B26" t="s">
        <v>24</v>
      </c>
      <c r="C26" s="52">
        <f t="shared" si="0"/>
        <v>13417</v>
      </c>
      <c r="D26" s="53">
        <v>13417</v>
      </c>
      <c r="E26" s="54"/>
      <c r="F26" s="54"/>
      <c r="G26" s="54"/>
      <c r="H26" s="54"/>
    </row>
    <row r="27" spans="2:8" ht="16">
      <c r="B27" t="s">
        <v>25</v>
      </c>
      <c r="C27" s="52">
        <f t="shared" si="0"/>
        <v>13188</v>
      </c>
      <c r="D27" s="53">
        <v>13188</v>
      </c>
      <c r="E27" s="54"/>
      <c r="F27" s="54"/>
      <c r="G27" s="54"/>
      <c r="H27" s="54"/>
    </row>
    <row r="28" spans="2:8" ht="16">
      <c r="B28" t="s">
        <v>26</v>
      </c>
      <c r="C28" s="52">
        <f t="shared" si="0"/>
        <v>15255</v>
      </c>
      <c r="D28" s="53">
        <v>15255</v>
      </c>
      <c r="E28" s="54"/>
      <c r="F28" s="54"/>
      <c r="G28" s="54"/>
      <c r="H28" s="54"/>
    </row>
    <row r="29" spans="2:8" ht="16">
      <c r="C29" s="55"/>
      <c r="D29" s="56"/>
      <c r="E29" s="55"/>
      <c r="F29" s="55"/>
      <c r="G29" s="55"/>
      <c r="H29" s="55"/>
    </row>
    <row r="30" spans="2:8" ht="17" thickBot="1">
      <c r="B30" t="s">
        <v>27</v>
      </c>
      <c r="C30" s="52">
        <f t="shared" ref="C30:H30" si="1">SUM(C17:C29)</f>
        <v>162083</v>
      </c>
      <c r="D30" s="57">
        <f t="shared" si="1"/>
        <v>162083</v>
      </c>
      <c r="E30" s="57">
        <f t="shared" si="1"/>
        <v>0</v>
      </c>
      <c r="F30" s="57">
        <f t="shared" si="1"/>
        <v>0</v>
      </c>
      <c r="G30" s="57">
        <f t="shared" si="1"/>
        <v>0</v>
      </c>
      <c r="H30" s="57">
        <f t="shared" si="1"/>
        <v>0</v>
      </c>
    </row>
    <row r="31" spans="2:8" ht="17" thickTop="1">
      <c r="C31" s="59"/>
      <c r="D31" s="59"/>
      <c r="E31" s="59"/>
      <c r="F31" s="59"/>
      <c r="G31" s="59"/>
      <c r="H31" s="59"/>
    </row>
    <row r="32" spans="2:8" ht="16">
      <c r="B32" t="s">
        <v>28</v>
      </c>
      <c r="C32" s="53">
        <v>-74656</v>
      </c>
      <c r="D32" s="58" t="s">
        <v>29</v>
      </c>
      <c r="E32" s="59"/>
      <c r="F32" s="59"/>
      <c r="G32" s="59"/>
      <c r="H32" s="59"/>
    </row>
    <row r="33" spans="2:8" ht="16">
      <c r="C33" s="61"/>
      <c r="D33" s="59"/>
      <c r="E33" s="59"/>
      <c r="F33" s="59"/>
      <c r="G33" s="59"/>
      <c r="H33" s="59"/>
    </row>
    <row r="34" spans="2:8" ht="17" thickBot="1">
      <c r="C34" s="59"/>
      <c r="D34" s="59"/>
      <c r="E34" s="59"/>
      <c r="F34" s="59"/>
      <c r="G34" s="59"/>
      <c r="H34" s="59"/>
    </row>
    <row r="35" spans="2:8" ht="17" thickBot="1">
      <c r="B35" t="s">
        <v>107</v>
      </c>
      <c r="C35" s="60">
        <f>+C30+C32</f>
        <v>87427</v>
      </c>
      <c r="D35" s="59"/>
      <c r="E35" s="59"/>
      <c r="F35" s="59"/>
      <c r="G35" s="59"/>
      <c r="H35" s="59"/>
    </row>
    <row r="36" spans="2:8" ht="17" thickBot="1">
      <c r="C36" s="59"/>
      <c r="D36" s="59"/>
      <c r="E36" s="59"/>
      <c r="F36" s="59"/>
      <c r="G36" s="59"/>
      <c r="H36" s="59"/>
    </row>
    <row r="37" spans="2:8" ht="17" thickBot="1">
      <c r="B37" t="s">
        <v>108</v>
      </c>
      <c r="C37" s="60">
        <f>+C35/12</f>
        <v>7285.583333333333</v>
      </c>
      <c r="D37" s="59"/>
      <c r="E37" s="59"/>
      <c r="F37" s="59"/>
      <c r="G37" s="59"/>
      <c r="H37" s="59"/>
    </row>
  </sheetData>
  <pageMargins left="0.7" right="0.7" top="0.75" bottom="0.75" header="0.3" footer="0.3"/>
  <pageSetup scale="63" orientation="landscape" horizontalDpi="0" verticalDpi="0"/>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85EBCB-58CE-4B60-ABC6-04B0C1DB5077}">
  <dimension ref="B3:J25"/>
  <sheetViews>
    <sheetView topLeftCell="A3" zoomScale="120" zoomScaleNormal="120" workbookViewId="0">
      <selection activeCell="D22" sqref="D22"/>
    </sheetView>
  </sheetViews>
  <sheetFormatPr baseColWidth="10" defaultColWidth="8.83203125" defaultRowHeight="15"/>
  <cols>
    <col min="2" max="2" width="76.33203125" customWidth="1"/>
    <col min="3" max="3" width="23.83203125" customWidth="1"/>
    <col min="4" max="4" width="25.1640625" customWidth="1"/>
    <col min="5" max="5" width="22.1640625" customWidth="1"/>
    <col min="6" max="6" width="18" customWidth="1"/>
    <col min="7" max="7" width="19.33203125" customWidth="1"/>
    <col min="8" max="8" width="23" customWidth="1"/>
    <col min="9" max="9" width="19.1640625" customWidth="1"/>
  </cols>
  <sheetData>
    <row r="3" spans="2:9" ht="21">
      <c r="C3" s="45" t="s">
        <v>35</v>
      </c>
    </row>
    <row r="4" spans="2:9" ht="16">
      <c r="C4" s="46" t="s">
        <v>36</v>
      </c>
    </row>
    <row r="6" spans="2:9" ht="19">
      <c r="C6" s="38"/>
    </row>
    <row r="7" spans="2:9" ht="29">
      <c r="B7" s="124" t="str">
        <f>+'Client Name &amp; EIN'!C7</f>
        <v>Baker Foods Inc.</v>
      </c>
    </row>
    <row r="8" spans="2:9" ht="29">
      <c r="B8" s="124" t="str">
        <f>+'Client Name &amp; EIN'!C9</f>
        <v>EIN: 12-3456789</v>
      </c>
      <c r="C8" s="9" t="s">
        <v>161</v>
      </c>
    </row>
    <row r="9" spans="2:9" ht="26">
      <c r="B9" s="47" t="s">
        <v>154</v>
      </c>
      <c r="C9" s="9" t="s">
        <v>156</v>
      </c>
    </row>
    <row r="10" spans="2:9" ht="26">
      <c r="B10" s="47" t="s">
        <v>155</v>
      </c>
      <c r="C10" s="9" t="s">
        <v>176</v>
      </c>
    </row>
    <row r="11" spans="2:9" ht="24" customHeight="1">
      <c r="C11" s="1"/>
      <c r="D11" s="1"/>
    </row>
    <row r="12" spans="2:9">
      <c r="C12" s="6" t="s">
        <v>42</v>
      </c>
      <c r="D12" s="6"/>
      <c r="E12" s="6"/>
      <c r="F12" s="6"/>
      <c r="G12" s="6"/>
      <c r="I12" s="6"/>
    </row>
    <row r="13" spans="2:9">
      <c r="C13" s="13" t="s">
        <v>43</v>
      </c>
      <c r="D13" s="13" t="s">
        <v>41</v>
      </c>
    </row>
    <row r="14" spans="2:9" s="7" customFormat="1"/>
    <row r="15" spans="2:9" ht="16">
      <c r="B15" t="s">
        <v>37</v>
      </c>
      <c r="D15" s="54">
        <v>9870</v>
      </c>
      <c r="E15" s="2"/>
      <c r="F15" s="8"/>
      <c r="G15" s="134"/>
      <c r="H15" s="8"/>
      <c r="I15" s="134"/>
    </row>
    <row r="16" spans="2:9" ht="16">
      <c r="B16" t="s">
        <v>38</v>
      </c>
      <c r="D16" s="54">
        <v>5425</v>
      </c>
      <c r="E16" s="2"/>
      <c r="F16" s="8"/>
      <c r="G16" s="134"/>
      <c r="H16" s="8"/>
      <c r="I16" s="8"/>
    </row>
    <row r="17" spans="2:10" ht="16">
      <c r="B17" t="s">
        <v>39</v>
      </c>
      <c r="D17" s="54">
        <v>2257</v>
      </c>
      <c r="E17" s="2"/>
      <c r="F17" s="2"/>
      <c r="G17" s="2"/>
      <c r="H17" s="2"/>
      <c r="I17" s="2"/>
      <c r="J17" s="2"/>
    </row>
    <row r="18" spans="2:10" ht="16">
      <c r="B18" t="s">
        <v>40</v>
      </c>
      <c r="D18" s="54">
        <v>1108</v>
      </c>
      <c r="E18" s="2"/>
      <c r="F18" s="2"/>
      <c r="G18" s="2"/>
      <c r="H18" s="2"/>
      <c r="I18" s="2"/>
      <c r="J18" s="2"/>
    </row>
    <row r="19" spans="2:10" ht="17" thickBot="1">
      <c r="D19" s="61"/>
      <c r="E19" s="2"/>
      <c r="F19" s="2"/>
      <c r="G19" s="2"/>
      <c r="H19" s="2"/>
      <c r="I19" s="2"/>
      <c r="J19" s="2"/>
    </row>
    <row r="20" spans="2:10" ht="17" thickBot="1">
      <c r="B20" t="s">
        <v>44</v>
      </c>
      <c r="D20" s="60">
        <f>SUM(D15:D18)</f>
        <v>18660</v>
      </c>
    </row>
    <row r="21" spans="2:10" ht="17" thickBot="1">
      <c r="D21" s="59"/>
      <c r="E21" s="2"/>
      <c r="F21" s="2"/>
      <c r="G21" s="2"/>
      <c r="H21" s="2"/>
      <c r="I21" s="2"/>
      <c r="J21" s="2"/>
    </row>
    <row r="22" spans="2:10" ht="17" thickBot="1">
      <c r="B22" t="s">
        <v>102</v>
      </c>
      <c r="D22" s="60">
        <f>+D20/12</f>
        <v>1555</v>
      </c>
      <c r="E22" s="2"/>
      <c r="F22" s="2"/>
      <c r="G22" s="2"/>
      <c r="H22" s="2"/>
      <c r="I22" s="2"/>
      <c r="J22" s="2"/>
    </row>
    <row r="23" spans="2:10">
      <c r="D23" s="2"/>
    </row>
    <row r="24" spans="2:10">
      <c r="D24" s="2"/>
    </row>
    <row r="25" spans="2:10">
      <c r="D25" s="2"/>
    </row>
  </sheetData>
  <phoneticPr fontId="12" type="noConversion"/>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A25274-138D-4660-B9A8-2D623A754992}">
  <dimension ref="B6:C9"/>
  <sheetViews>
    <sheetView topLeftCell="A2" zoomScale="80" zoomScaleNormal="80" workbookViewId="0">
      <selection activeCell="C9" sqref="C9"/>
    </sheetView>
  </sheetViews>
  <sheetFormatPr baseColWidth="10" defaultColWidth="8.83203125" defaultRowHeight="15"/>
  <cols>
    <col min="1" max="1" width="3.5" customWidth="1"/>
    <col min="2" max="2" width="86.33203125" customWidth="1"/>
    <col min="3" max="3" width="78.5" customWidth="1"/>
  </cols>
  <sheetData>
    <row r="6" spans="2:3" ht="16" thickBot="1"/>
    <row r="7" spans="2:3" ht="25" thickBot="1">
      <c r="B7" s="39" t="s">
        <v>173</v>
      </c>
      <c r="C7" s="64" t="s">
        <v>336</v>
      </c>
    </row>
    <row r="8" spans="2:3" ht="16" thickBot="1"/>
    <row r="9" spans="2:3" ht="25.5" customHeight="1" thickBot="1">
      <c r="B9" s="39" t="s">
        <v>174</v>
      </c>
      <c r="C9" s="64" t="s">
        <v>337</v>
      </c>
    </row>
  </sheetData>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C52163-988C-45F9-ABEC-D6EBC1D69646}">
  <dimension ref="A2:P45"/>
  <sheetViews>
    <sheetView topLeftCell="A9" zoomScaleNormal="100" workbookViewId="0">
      <selection activeCell="E67" sqref="E67"/>
    </sheetView>
  </sheetViews>
  <sheetFormatPr baseColWidth="10" defaultColWidth="8.83203125" defaultRowHeight="15"/>
  <cols>
    <col min="1" max="1" width="4.83203125" style="94" customWidth="1"/>
    <col min="2" max="2" width="43" customWidth="1"/>
    <col min="3" max="3" width="19" customWidth="1"/>
    <col min="4" max="4" width="16.83203125" customWidth="1"/>
    <col min="5" max="5" width="35.83203125" customWidth="1"/>
    <col min="6" max="6" width="19.5" customWidth="1"/>
    <col min="7" max="7" width="28" customWidth="1"/>
    <col min="8" max="8" width="22.33203125" customWidth="1"/>
    <col min="9" max="9" width="11.83203125" customWidth="1"/>
    <col min="10" max="10" width="13.6640625" customWidth="1"/>
    <col min="11" max="11" width="31.83203125" customWidth="1"/>
    <col min="12" max="12" width="18.5" customWidth="1"/>
    <col min="13" max="14" width="22.5" customWidth="1"/>
    <col min="15" max="15" width="12.33203125" bestFit="1" customWidth="1"/>
    <col min="16" max="16" width="40.33203125" customWidth="1"/>
  </cols>
  <sheetData>
    <row r="2" spans="1:15">
      <c r="E2" s="122" t="s">
        <v>333</v>
      </c>
      <c r="F2" s="122"/>
      <c r="G2" s="1"/>
      <c r="H2" s="1"/>
      <c r="K2" s="9" t="s">
        <v>273</v>
      </c>
    </row>
    <row r="3" spans="1:15">
      <c r="A3"/>
      <c r="E3" s="123" t="s">
        <v>334</v>
      </c>
      <c r="F3" s="123"/>
      <c r="G3" s="123"/>
      <c r="H3" s="123"/>
      <c r="I3" s="123"/>
      <c r="K3" t="s">
        <v>274</v>
      </c>
    </row>
    <row r="4" spans="1:15" ht="16">
      <c r="A4"/>
      <c r="K4" t="s">
        <v>275</v>
      </c>
    </row>
    <row r="5" spans="1:15">
      <c r="A5"/>
      <c r="K5" s="98" t="s">
        <v>276</v>
      </c>
      <c r="L5" s="99"/>
      <c r="M5" s="1"/>
      <c r="N5" s="1"/>
      <c r="O5" s="1"/>
    </row>
    <row r="6" spans="1:15" ht="16">
      <c r="A6"/>
      <c r="K6" t="s">
        <v>277</v>
      </c>
    </row>
    <row r="7" spans="1:15" ht="16">
      <c r="A7"/>
      <c r="K7" t="s">
        <v>278</v>
      </c>
    </row>
    <row r="8" spans="1:15">
      <c r="A8"/>
    </row>
    <row r="9" spans="1:15" ht="29">
      <c r="A9"/>
      <c r="B9" s="124" t="str">
        <f>+'Client Name &amp; EIN'!C7</f>
        <v>Baker Foods Inc.</v>
      </c>
    </row>
    <row r="10" spans="1:15" ht="21">
      <c r="A10"/>
      <c r="B10" s="125" t="str">
        <f>+'Client Name &amp; EIN'!C9</f>
        <v>EIN: 12-3456789</v>
      </c>
    </row>
    <row r="11" spans="1:15" ht="16">
      <c r="A11"/>
      <c r="K11" t="s">
        <v>279</v>
      </c>
    </row>
    <row r="12" spans="1:15" ht="21">
      <c r="A12"/>
      <c r="B12" s="100" t="s">
        <v>280</v>
      </c>
      <c r="K12" t="s">
        <v>281</v>
      </c>
    </row>
    <row r="13" spans="1:15" ht="21">
      <c r="A13"/>
      <c r="B13" s="100"/>
    </row>
    <row r="14" spans="1:15" ht="21">
      <c r="A14"/>
      <c r="B14" s="100" t="s">
        <v>335</v>
      </c>
    </row>
    <row r="15" spans="1:15" s="126" customFormat="1" ht="21">
      <c r="B15" s="128" t="s">
        <v>367</v>
      </c>
      <c r="C15" s="129"/>
      <c r="D15" s="129"/>
      <c r="E15" s="129"/>
      <c r="F15" s="129"/>
      <c r="G15" s="129"/>
      <c r="H15" s="129"/>
    </row>
    <row r="16" spans="1:15" s="126" customFormat="1" ht="21">
      <c r="B16" s="128"/>
      <c r="C16" s="129"/>
      <c r="D16" s="129"/>
      <c r="E16" s="129"/>
      <c r="F16" s="129"/>
      <c r="G16" s="129"/>
      <c r="H16" s="129"/>
    </row>
    <row r="17" spans="1:16" s="126" customFormat="1" ht="21">
      <c r="B17" s="128"/>
      <c r="C17" s="129"/>
      <c r="D17" s="129"/>
      <c r="E17" s="129"/>
      <c r="F17" s="129"/>
      <c r="G17" s="129"/>
      <c r="H17" s="129"/>
    </row>
    <row r="18" spans="1:16" s="126" customFormat="1" ht="21">
      <c r="A18" s="127"/>
      <c r="B18" s="128"/>
      <c r="C18" s="129"/>
      <c r="D18" s="129"/>
      <c r="E18" s="129"/>
      <c r="F18" s="129"/>
      <c r="G18" s="129"/>
      <c r="H18" s="129"/>
    </row>
    <row r="19" spans="1:16" ht="19">
      <c r="B19" s="101"/>
    </row>
    <row r="20" spans="1:16" ht="19">
      <c r="B20" s="102" t="s">
        <v>282</v>
      </c>
    </row>
    <row r="21" spans="1:16" ht="20" customHeight="1">
      <c r="B21" s="95" t="s">
        <v>283</v>
      </c>
      <c r="C21" s="95" t="s">
        <v>284</v>
      </c>
      <c r="D21" s="95" t="s">
        <v>285</v>
      </c>
      <c r="E21" s="95" t="s">
        <v>261</v>
      </c>
      <c r="F21" s="96" t="s">
        <v>262</v>
      </c>
      <c r="G21" s="95" t="s">
        <v>263</v>
      </c>
      <c r="H21" s="95" t="s">
        <v>264</v>
      </c>
      <c r="I21" s="95" t="s">
        <v>265</v>
      </c>
      <c r="J21" s="95" t="s">
        <v>266</v>
      </c>
      <c r="K21" s="95" t="s">
        <v>267</v>
      </c>
      <c r="L21" s="95" t="s">
        <v>286</v>
      </c>
      <c r="M21" s="6"/>
      <c r="N21" s="6"/>
      <c r="O21" s="6"/>
      <c r="P21" s="6"/>
    </row>
    <row r="22" spans="1:16" ht="20" customHeight="1">
      <c r="A22" s="97"/>
      <c r="B22" s="103" t="s">
        <v>336</v>
      </c>
      <c r="C22" s="104" t="s">
        <v>339</v>
      </c>
      <c r="D22" s="105"/>
      <c r="E22" s="103" t="s">
        <v>340</v>
      </c>
      <c r="F22" s="103"/>
      <c r="G22" s="103"/>
      <c r="H22" s="103" t="s">
        <v>341</v>
      </c>
      <c r="I22" s="103" t="s">
        <v>342</v>
      </c>
      <c r="J22" s="106">
        <v>11735</v>
      </c>
      <c r="K22" s="103">
        <v>2284</v>
      </c>
      <c r="L22" s="103" t="s">
        <v>343</v>
      </c>
      <c r="M22" s="6"/>
      <c r="N22" s="6"/>
      <c r="O22" s="6"/>
      <c r="P22" s="6"/>
    </row>
    <row r="23" spans="1:16" ht="20" customHeight="1">
      <c r="M23" s="6"/>
      <c r="N23" s="6"/>
      <c r="O23" s="6"/>
      <c r="P23" s="6"/>
    </row>
    <row r="24" spans="1:16" ht="20" customHeight="1">
      <c r="A24"/>
      <c r="B24" s="121" t="s">
        <v>328</v>
      </c>
      <c r="C24" s="116"/>
      <c r="D24" s="116"/>
      <c r="E24" s="116"/>
      <c r="M24" s="6"/>
      <c r="N24" s="6"/>
      <c r="O24" s="6"/>
      <c r="P24" s="6"/>
    </row>
    <row r="25" spans="1:16" ht="20" customHeight="1">
      <c r="A25"/>
      <c r="B25" s="117" t="s">
        <v>308</v>
      </c>
      <c r="C25" s="117" t="s">
        <v>307</v>
      </c>
      <c r="D25" s="117" t="s">
        <v>272</v>
      </c>
      <c r="E25" s="117" t="s">
        <v>324</v>
      </c>
      <c r="M25" s="6"/>
      <c r="N25" s="6"/>
      <c r="O25" s="6"/>
      <c r="P25" s="6"/>
    </row>
    <row r="26" spans="1:16" ht="20" customHeight="1">
      <c r="A26" s="94">
        <v>1</v>
      </c>
      <c r="B26" s="115"/>
      <c r="C26" s="115"/>
      <c r="D26" s="115"/>
      <c r="E26" s="115"/>
      <c r="M26" s="6"/>
      <c r="N26" s="6"/>
      <c r="O26" s="6"/>
      <c r="P26" s="6"/>
    </row>
    <row r="27" spans="1:16" ht="20" customHeight="1">
      <c r="A27" s="94">
        <f>1+A26</f>
        <v>2</v>
      </c>
      <c r="B27" s="115"/>
      <c r="C27" s="115"/>
      <c r="D27" s="115"/>
      <c r="E27" s="115"/>
      <c r="M27" s="6"/>
      <c r="N27" s="6"/>
      <c r="O27" s="6"/>
      <c r="P27" s="6"/>
    </row>
    <row r="28" spans="1:16" ht="20" customHeight="1">
      <c r="A28" s="94">
        <f t="shared" ref="A28:A33" si="0">1+A27</f>
        <v>3</v>
      </c>
      <c r="B28" s="115"/>
      <c r="C28" s="115"/>
      <c r="D28" s="115"/>
      <c r="E28" s="115"/>
      <c r="M28" s="6"/>
      <c r="N28" s="6"/>
      <c r="O28" s="6"/>
      <c r="P28" s="6"/>
    </row>
    <row r="29" spans="1:16" ht="20" customHeight="1">
      <c r="A29" s="94">
        <f t="shared" si="0"/>
        <v>4</v>
      </c>
      <c r="B29" s="115"/>
      <c r="C29" s="115"/>
      <c r="D29" s="115"/>
      <c r="E29" s="115"/>
      <c r="M29" s="6"/>
      <c r="N29" s="6"/>
      <c r="O29" s="6"/>
      <c r="P29" s="6"/>
    </row>
    <row r="30" spans="1:16" ht="20" customHeight="1">
      <c r="A30" s="94">
        <f t="shared" si="0"/>
        <v>5</v>
      </c>
      <c r="B30" s="115"/>
      <c r="C30" s="115"/>
      <c r="D30" s="115"/>
      <c r="E30" s="115"/>
      <c r="M30" s="6"/>
      <c r="N30" s="6"/>
      <c r="O30" s="6"/>
      <c r="P30" s="6"/>
    </row>
    <row r="31" spans="1:16" ht="20" customHeight="1">
      <c r="A31" s="94">
        <f t="shared" si="0"/>
        <v>6</v>
      </c>
      <c r="B31" s="115"/>
      <c r="C31" s="115"/>
      <c r="D31" s="115"/>
      <c r="E31" s="115"/>
      <c r="M31" s="6"/>
      <c r="N31" s="6"/>
      <c r="O31" s="6"/>
      <c r="P31" s="6"/>
    </row>
    <row r="32" spans="1:16" ht="20" customHeight="1">
      <c r="A32" s="94">
        <f t="shared" si="0"/>
        <v>7</v>
      </c>
      <c r="B32" s="115"/>
      <c r="C32" s="115"/>
      <c r="D32" s="115"/>
      <c r="E32" s="115"/>
      <c r="M32" s="6"/>
      <c r="N32" s="6"/>
      <c r="O32" s="6"/>
      <c r="P32" s="6"/>
    </row>
    <row r="33" spans="1:16" ht="20" customHeight="1">
      <c r="A33" s="94">
        <f t="shared" si="0"/>
        <v>8</v>
      </c>
      <c r="B33" s="115"/>
      <c r="C33" s="115"/>
      <c r="D33" s="115"/>
      <c r="E33" s="115"/>
      <c r="M33" s="6"/>
      <c r="N33" s="6"/>
      <c r="O33" s="6"/>
      <c r="P33" s="6"/>
    </row>
    <row r="34" spans="1:16" ht="20" customHeight="1">
      <c r="A34" s="94">
        <f>1+A33</f>
        <v>9</v>
      </c>
      <c r="B34" s="115"/>
      <c r="C34" s="115"/>
      <c r="D34" s="115"/>
      <c r="E34" s="115"/>
      <c r="M34" s="6"/>
      <c r="N34" s="6"/>
      <c r="O34" s="6"/>
      <c r="P34" s="6"/>
    </row>
    <row r="35" spans="1:16" ht="20" customHeight="1">
      <c r="A35" s="94">
        <f>1+A34</f>
        <v>10</v>
      </c>
      <c r="B35" s="115"/>
      <c r="C35" s="115"/>
      <c r="D35" s="115"/>
      <c r="E35" s="115"/>
      <c r="M35" s="6"/>
      <c r="N35" s="6"/>
      <c r="O35" s="6"/>
      <c r="P35" s="6"/>
    </row>
    <row r="36" spans="1:16" ht="20" customHeight="1">
      <c r="M36" s="6"/>
      <c r="N36" s="6"/>
      <c r="O36" s="6"/>
      <c r="P36" s="6"/>
    </row>
    <row r="37" spans="1:16" ht="20" customHeight="1"/>
    <row r="38" spans="1:16" ht="19">
      <c r="B38" s="102" t="s">
        <v>287</v>
      </c>
    </row>
    <row r="39" spans="1:16" ht="20" customHeight="1">
      <c r="B39" s="95" t="s">
        <v>306</v>
      </c>
      <c r="C39" s="95" t="s">
        <v>259</v>
      </c>
      <c r="D39" s="95" t="s">
        <v>260</v>
      </c>
      <c r="E39" s="95" t="s">
        <v>261</v>
      </c>
      <c r="F39" s="96" t="s">
        <v>262</v>
      </c>
      <c r="G39" s="95" t="s">
        <v>263</v>
      </c>
      <c r="H39" s="95" t="s">
        <v>264</v>
      </c>
      <c r="I39" s="95" t="s">
        <v>265</v>
      </c>
      <c r="J39" s="95" t="s">
        <v>266</v>
      </c>
      <c r="K39" s="95" t="s">
        <v>267</v>
      </c>
      <c r="L39" s="95" t="s">
        <v>268</v>
      </c>
      <c r="M39" s="95" t="s">
        <v>269</v>
      </c>
      <c r="N39" s="95" t="s">
        <v>253</v>
      </c>
      <c r="O39" s="95" t="s">
        <v>272</v>
      </c>
      <c r="P39" s="95" t="s">
        <v>270</v>
      </c>
    </row>
    <row r="40" spans="1:16" ht="20" customHeight="1">
      <c r="A40" s="109" t="s">
        <v>300</v>
      </c>
      <c r="B40" s="103" t="s">
        <v>344</v>
      </c>
      <c r="C40" s="103" t="s">
        <v>346</v>
      </c>
      <c r="D40" s="107" t="s">
        <v>347</v>
      </c>
      <c r="E40" s="103" t="s">
        <v>349</v>
      </c>
      <c r="F40" s="103"/>
      <c r="G40" s="103"/>
      <c r="H40" s="103" t="s">
        <v>351</v>
      </c>
      <c r="I40" s="103" t="s">
        <v>342</v>
      </c>
      <c r="J40" s="106">
        <v>11735</v>
      </c>
      <c r="K40" s="103">
        <v>2282</v>
      </c>
      <c r="L40" s="105">
        <v>25477</v>
      </c>
      <c r="M40" s="107" t="s">
        <v>352</v>
      </c>
      <c r="N40" s="107"/>
      <c r="O40" s="113">
        <v>50</v>
      </c>
      <c r="P40" s="130" t="s">
        <v>354</v>
      </c>
    </row>
    <row r="41" spans="1:16" ht="20" customHeight="1">
      <c r="A41" s="109" t="s">
        <v>309</v>
      </c>
      <c r="B41" s="103" t="s">
        <v>356</v>
      </c>
      <c r="C41" s="103" t="s">
        <v>345</v>
      </c>
      <c r="D41" s="107" t="s">
        <v>348</v>
      </c>
      <c r="E41" s="103" t="s">
        <v>350</v>
      </c>
      <c r="F41" s="103"/>
      <c r="G41" s="103"/>
      <c r="H41" s="103" t="s">
        <v>351</v>
      </c>
      <c r="I41" s="103" t="s">
        <v>342</v>
      </c>
      <c r="J41" s="106">
        <v>11735</v>
      </c>
      <c r="K41" s="103">
        <v>2283</v>
      </c>
      <c r="L41" s="105">
        <v>24270</v>
      </c>
      <c r="M41" s="107" t="s">
        <v>353</v>
      </c>
      <c r="N41" s="107"/>
      <c r="O41" s="113">
        <v>20</v>
      </c>
      <c r="P41" s="130" t="s">
        <v>355</v>
      </c>
    </row>
    <row r="42" spans="1:16" ht="20" customHeight="1">
      <c r="A42" s="109" t="s">
        <v>310</v>
      </c>
      <c r="B42" s="103"/>
      <c r="C42" s="103"/>
      <c r="D42" s="107"/>
      <c r="E42" s="103"/>
      <c r="F42" s="103"/>
      <c r="G42" s="103"/>
      <c r="H42" s="103"/>
      <c r="I42" s="103"/>
      <c r="J42" s="106"/>
      <c r="K42" s="103"/>
      <c r="L42" s="105"/>
      <c r="M42" s="107"/>
      <c r="N42" s="107"/>
      <c r="O42" s="107"/>
      <c r="P42" s="103"/>
    </row>
    <row r="43" spans="1:16" ht="20" customHeight="1">
      <c r="A43" s="109" t="s">
        <v>311</v>
      </c>
      <c r="B43" s="103"/>
      <c r="C43" s="103"/>
      <c r="D43" s="107"/>
      <c r="E43" s="103"/>
      <c r="F43" s="103"/>
      <c r="G43" s="103"/>
      <c r="H43" s="103"/>
      <c r="I43" s="103"/>
      <c r="J43" s="106"/>
      <c r="K43" s="103"/>
      <c r="L43" s="105"/>
      <c r="M43" s="107"/>
      <c r="N43" s="107"/>
      <c r="O43" s="107"/>
      <c r="P43" s="103"/>
    </row>
    <row r="44" spans="1:16" ht="20" customHeight="1">
      <c r="A44" s="109" t="s">
        <v>312</v>
      </c>
      <c r="B44" s="103"/>
      <c r="C44" s="103"/>
      <c r="D44" s="107"/>
      <c r="E44" s="103"/>
      <c r="F44" s="103"/>
      <c r="G44" s="103"/>
      <c r="H44" s="103"/>
      <c r="I44" s="103"/>
      <c r="J44" s="106"/>
      <c r="K44" s="103"/>
      <c r="L44" s="105"/>
      <c r="M44" s="107"/>
      <c r="N44" s="107"/>
      <c r="O44" s="107"/>
      <c r="P44" s="103"/>
    </row>
    <row r="45" spans="1:16">
      <c r="B45" t="s">
        <v>369</v>
      </c>
    </row>
  </sheetData>
  <phoneticPr fontId="12" type="noConversion"/>
  <hyperlinks>
    <hyperlink ref="K5" r:id="rId1" xr:uid="{38B126A4-559F-482A-8A16-AC8794ED2877}"/>
    <hyperlink ref="P40" r:id="rId2" xr:uid="{C39AD635-1542-BA4C-A7FF-F75F1A64B9AD}"/>
    <hyperlink ref="P41" r:id="rId3" xr:uid="{47B3EC51-90DB-F549-845F-663B6CB36873}"/>
  </hyperlinks>
  <pageMargins left="0.7" right="0.7" top="0.75" bottom="0.75" header="0.3" footer="0.3"/>
  <pageSetup scale="31" orientation="landscape" r:id="rId4"/>
  <drawing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8B38A7-B60B-0848-83BB-BF4700588B6E}">
  <dimension ref="B6:D22"/>
  <sheetViews>
    <sheetView zoomScaleNormal="100" workbookViewId="0">
      <selection activeCell="B2" sqref="B2"/>
    </sheetView>
  </sheetViews>
  <sheetFormatPr baseColWidth="10" defaultColWidth="8.83203125" defaultRowHeight="19"/>
  <cols>
    <col min="1" max="1" width="8.83203125" style="149"/>
    <col min="2" max="2" width="96.83203125" style="149" customWidth="1"/>
    <col min="3" max="3" width="3" style="149" customWidth="1"/>
    <col min="4" max="4" width="74.5" style="149" customWidth="1"/>
    <col min="5" max="5" width="8.83203125" style="149"/>
    <col min="6" max="6" width="14.83203125" style="149" customWidth="1"/>
    <col min="7" max="7" width="15.1640625" style="149" customWidth="1"/>
    <col min="8" max="16384" width="8.83203125" style="149"/>
  </cols>
  <sheetData>
    <row r="6" spans="2:4">
      <c r="B6" s="148" t="str">
        <f>'Client Name &amp; EIN'!C7</f>
        <v>Baker Foods Inc.</v>
      </c>
    </row>
    <row r="7" spans="2:4">
      <c r="B7" s="148" t="str">
        <f>'Client Name &amp; EIN'!C9</f>
        <v>EIN: 12-3456789</v>
      </c>
    </row>
    <row r="9" spans="2:4">
      <c r="B9" s="15" t="s">
        <v>197</v>
      </c>
    </row>
    <row r="11" spans="2:4">
      <c r="B11" s="144" t="s">
        <v>379</v>
      </c>
      <c r="D11" s="102" t="s">
        <v>380</v>
      </c>
    </row>
    <row r="12" spans="2:4">
      <c r="D12" s="15" t="s">
        <v>381</v>
      </c>
    </row>
    <row r="13" spans="2:4" ht="20" thickBot="1">
      <c r="B13" s="150">
        <v>311911</v>
      </c>
      <c r="D13" s="145" t="s">
        <v>386</v>
      </c>
    </row>
    <row r="14" spans="2:4">
      <c r="D14" s="145">
        <f>+'[1]Info re Entity &amp; Ownership'!B16</f>
        <v>0</v>
      </c>
    </row>
    <row r="15" spans="2:4" ht="21.75" customHeight="1">
      <c r="D15" s="145">
        <f>+'[1]Info re Entity &amp; Ownership'!B17</f>
        <v>0</v>
      </c>
    </row>
    <row r="16" spans="2:4">
      <c r="D16" s="145">
        <f>+'[1]Info re Entity &amp; Ownership'!B18</f>
        <v>0</v>
      </c>
    </row>
    <row r="17" spans="2:2">
      <c r="B17" s="151" t="s">
        <v>382</v>
      </c>
    </row>
    <row r="18" spans="2:2" ht="100">
      <c r="B18" s="146" t="s">
        <v>383</v>
      </c>
    </row>
    <row r="19" spans="2:2" ht="80">
      <c r="B19" s="146" t="s">
        <v>387</v>
      </c>
    </row>
    <row r="20" spans="2:2" ht="100">
      <c r="B20" s="146" t="s">
        <v>384</v>
      </c>
    </row>
    <row r="22" spans="2:2">
      <c r="B22" s="147" t="s">
        <v>385</v>
      </c>
    </row>
  </sheetData>
  <hyperlinks>
    <hyperlink ref="B20" r:id="rId1" display="https://www.naics.com/search/" xr:uid="{C5C8586C-5AF3-F245-9689-07B882E5049D}"/>
    <hyperlink ref="B22" r:id="rId2" display="https://www.naics.com/search/" xr:uid="{531E1A8A-8227-DD4B-9E99-30490AD8013A}"/>
  </hyperlinks>
  <pageMargins left="0.7" right="0.7" top="0.75" bottom="0.75" header="0.3" footer="0.3"/>
  <pageSetup scale="42" orientation="portrait" r:id="rId3"/>
  <drawing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83D021-0901-440B-B41D-BAB429F70EA0}">
  <dimension ref="A7:H154"/>
  <sheetViews>
    <sheetView zoomScaleNormal="100" workbookViewId="0">
      <selection activeCell="B42" sqref="B42"/>
    </sheetView>
  </sheetViews>
  <sheetFormatPr baseColWidth="10" defaultColWidth="8.83203125" defaultRowHeight="15"/>
  <cols>
    <col min="2" max="2" width="47.5" customWidth="1"/>
    <col min="3" max="3" width="35.1640625" customWidth="1"/>
    <col min="4" max="4" width="17.1640625" customWidth="1"/>
    <col min="5" max="5" width="35.33203125" customWidth="1"/>
    <col min="6" max="6" width="17.83203125" style="1" customWidth="1"/>
    <col min="7" max="7" width="17.83203125" customWidth="1"/>
    <col min="8" max="8" width="29.6640625" customWidth="1"/>
    <col min="9" max="9" width="17.83203125" customWidth="1"/>
    <col min="10" max="10" width="18.33203125" customWidth="1"/>
    <col min="11" max="11" width="21.83203125" customWidth="1"/>
    <col min="12" max="13" width="21.5" customWidth="1"/>
    <col min="14" max="14" width="20.6640625" customWidth="1"/>
    <col min="15" max="15" width="14.83203125" customWidth="1"/>
    <col min="16" max="16" width="30.5" customWidth="1"/>
    <col min="17" max="17" width="16" customWidth="1"/>
    <col min="18" max="18" width="26.6640625" customWidth="1"/>
    <col min="19" max="19" width="24.5" customWidth="1"/>
  </cols>
  <sheetData>
    <row r="7" spans="2:6" ht="29">
      <c r="B7" s="124" t="str">
        <f>+'Client Name &amp; EIN'!C7</f>
        <v>Baker Foods Inc.</v>
      </c>
    </row>
    <row r="8" spans="2:6" ht="21">
      <c r="B8" s="125" t="str">
        <f>+'Client Name &amp; EIN'!C9</f>
        <v>EIN: 12-3456789</v>
      </c>
    </row>
    <row r="11" spans="2:6" ht="16">
      <c r="B11" s="84" t="s">
        <v>332</v>
      </c>
    </row>
    <row r="12" spans="2:6">
      <c r="B12" s="122" t="s">
        <v>333</v>
      </c>
      <c r="D12" s="1"/>
      <c r="E12" s="1"/>
    </row>
    <row r="13" spans="2:6">
      <c r="B13" s="123" t="s">
        <v>334</v>
      </c>
      <c r="C13" s="123"/>
      <c r="D13" s="123"/>
      <c r="E13" s="123"/>
    </row>
    <row r="15" spans="2:6" ht="21.75" customHeight="1">
      <c r="B15" t="s">
        <v>288</v>
      </c>
      <c r="C15" t="s">
        <v>290</v>
      </c>
      <c r="E15" s="103" t="s">
        <v>338</v>
      </c>
      <c r="F15" s="1" t="s">
        <v>291</v>
      </c>
    </row>
    <row r="17" spans="2:6" ht="19">
      <c r="B17" t="s">
        <v>252</v>
      </c>
      <c r="E17" s="131">
        <f>'Info re Entity &amp; Ownership'!K22</f>
        <v>2284</v>
      </c>
      <c r="F17" s="1" t="s">
        <v>292</v>
      </c>
    </row>
    <row r="19" spans="2:6" ht="19">
      <c r="B19" t="s">
        <v>253</v>
      </c>
      <c r="E19" s="41" t="str">
        <f>+'Client Name &amp; EIN'!C9</f>
        <v>EIN: 12-3456789</v>
      </c>
      <c r="F19" s="1" t="s">
        <v>293</v>
      </c>
    </row>
    <row r="21" spans="2:6" ht="21" customHeight="1">
      <c r="B21" t="s">
        <v>254</v>
      </c>
      <c r="C21" t="s">
        <v>289</v>
      </c>
      <c r="E21" s="132">
        <v>41395</v>
      </c>
      <c r="F21" s="1" t="s">
        <v>291</v>
      </c>
    </row>
    <row r="23" spans="2:6" ht="19">
      <c r="B23" t="s">
        <v>0</v>
      </c>
      <c r="E23" s="41">
        <f>+'3 - PPP Loan Calculation'!D34</f>
        <v>250096.08333333334</v>
      </c>
      <c r="F23" s="1" t="s">
        <v>294</v>
      </c>
    </row>
    <row r="24" spans="2:6">
      <c r="B24" t="s">
        <v>255</v>
      </c>
    </row>
    <row r="26" spans="2:6" ht="22.5" customHeight="1">
      <c r="B26" t="s">
        <v>295</v>
      </c>
      <c r="E26" s="103" t="s">
        <v>361</v>
      </c>
      <c r="F26" s="135" t="s">
        <v>291</v>
      </c>
    </row>
    <row r="28" spans="2:6" ht="25.5" customHeight="1">
      <c r="B28" t="s">
        <v>326</v>
      </c>
      <c r="E28" s="107" t="s">
        <v>347</v>
      </c>
      <c r="F28" s="135" t="s">
        <v>291</v>
      </c>
    </row>
    <row r="30" spans="2:6" ht="23.25" customHeight="1">
      <c r="B30" t="s">
        <v>327</v>
      </c>
      <c r="E30" s="130" t="s">
        <v>354</v>
      </c>
      <c r="F30" s="135" t="s">
        <v>291</v>
      </c>
    </row>
    <row r="32" spans="2:6" ht="19">
      <c r="B32" t="s">
        <v>256</v>
      </c>
      <c r="E32" s="41">
        <f>+'3 - PPP Loan Calculation'!D44</f>
        <v>625240.20833333337</v>
      </c>
      <c r="F32" s="1" t="s">
        <v>294</v>
      </c>
    </row>
    <row r="34" spans="1:8" ht="20.25" customHeight="1">
      <c r="B34" t="s">
        <v>257</v>
      </c>
      <c r="E34" s="103">
        <v>53</v>
      </c>
      <c r="F34" s="135" t="s">
        <v>291</v>
      </c>
    </row>
    <row r="36" spans="1:8" ht="21">
      <c r="B36" s="5" t="s">
        <v>258</v>
      </c>
      <c r="C36" s="112"/>
    </row>
    <row r="38" spans="1:8" ht="19">
      <c r="A38" s="67" t="s">
        <v>323</v>
      </c>
      <c r="B38" s="6" t="s">
        <v>296</v>
      </c>
      <c r="C38" s="6" t="s">
        <v>297</v>
      </c>
      <c r="D38" s="108" t="s">
        <v>298</v>
      </c>
      <c r="E38" s="6" t="s">
        <v>271</v>
      </c>
      <c r="F38" s="6" t="s">
        <v>272</v>
      </c>
      <c r="G38" s="6" t="s">
        <v>299</v>
      </c>
      <c r="H38" s="6" t="s">
        <v>313</v>
      </c>
    </row>
    <row r="39" spans="1:8" ht="19">
      <c r="A39" s="67" t="s">
        <v>300</v>
      </c>
      <c r="B39" s="114" t="str">
        <f>+'Info re Entity &amp; Ownership'!B40</f>
        <v>Jill</v>
      </c>
      <c r="C39" s="114" t="str">
        <f>+'Info re Entity &amp; Ownership'!C40</f>
        <v>Baker</v>
      </c>
      <c r="D39" s="115"/>
      <c r="E39" s="133" t="s">
        <v>357</v>
      </c>
      <c r="F39" s="114">
        <f>+'Info re Entity &amp; Ownership'!O40</f>
        <v>50</v>
      </c>
      <c r="G39" s="133" t="s">
        <v>358</v>
      </c>
      <c r="H39" s="133" t="s">
        <v>359</v>
      </c>
    </row>
    <row r="40" spans="1:8" ht="16">
      <c r="B40" s="116"/>
      <c r="C40" s="116"/>
      <c r="D40" s="116"/>
      <c r="E40" s="116"/>
      <c r="F40" s="119"/>
      <c r="G40" s="116"/>
      <c r="H40" s="116"/>
    </row>
    <row r="41" spans="1:8" ht="16">
      <c r="B41" s="110" t="s">
        <v>314</v>
      </c>
      <c r="C41" s="117" t="s">
        <v>301</v>
      </c>
      <c r="D41" s="116"/>
      <c r="E41" s="117" t="s">
        <v>302</v>
      </c>
      <c r="F41" s="119"/>
      <c r="G41" s="116"/>
      <c r="H41" s="116"/>
    </row>
    <row r="42" spans="1:8" ht="16">
      <c r="B42" s="115"/>
      <c r="C42" s="114">
        <f>+'Info re Entity &amp; Ownership'!N40</f>
        <v>0</v>
      </c>
      <c r="D42" s="116"/>
      <c r="E42" s="114" t="str">
        <f>+'Info re Entity &amp; Ownership'!M40</f>
        <v>111-22-3333</v>
      </c>
      <c r="F42" s="119"/>
      <c r="G42" s="116"/>
      <c r="H42" s="116"/>
    </row>
    <row r="43" spans="1:8" ht="16">
      <c r="B43" s="116"/>
      <c r="C43" s="116"/>
      <c r="D43" s="116"/>
      <c r="E43" s="116"/>
      <c r="F43" s="119"/>
      <c r="G43" s="116"/>
      <c r="H43" s="116"/>
    </row>
    <row r="44" spans="1:8" ht="16">
      <c r="B44" s="117" t="s">
        <v>303</v>
      </c>
      <c r="C44" s="117" t="s">
        <v>304</v>
      </c>
      <c r="D44" s="117" t="s">
        <v>264</v>
      </c>
      <c r="E44" s="117" t="s">
        <v>265</v>
      </c>
      <c r="F44" s="117" t="s">
        <v>305</v>
      </c>
      <c r="G44" s="117" t="s">
        <v>252</v>
      </c>
      <c r="H44" s="116"/>
    </row>
    <row r="45" spans="1:8" ht="16">
      <c r="B45" s="114" t="str">
        <f>+'Info re Entity &amp; Ownership'!E40</f>
        <v>500 Farmers Lane</v>
      </c>
      <c r="C45" s="114">
        <f>+'Info re Entity &amp; Ownership'!G40</f>
        <v>0</v>
      </c>
      <c r="D45" s="114" t="str">
        <f>+'Info re Entity &amp; Ownership'!H40</f>
        <v>Farmingdale</v>
      </c>
      <c r="E45" s="114" t="str">
        <f>+'Info re Entity &amp; Ownership'!I40</f>
        <v>NY</v>
      </c>
      <c r="F45" s="114">
        <f>+'Info re Entity &amp; Ownership'!J40</f>
        <v>11735</v>
      </c>
      <c r="G45" s="114">
        <f>+'Info re Entity &amp; Ownership'!K40</f>
        <v>2282</v>
      </c>
      <c r="H45" s="116"/>
    </row>
    <row r="46" spans="1:8" ht="16">
      <c r="B46" s="116"/>
      <c r="C46" s="116"/>
      <c r="D46" s="116"/>
      <c r="E46" s="116"/>
      <c r="F46" s="119"/>
      <c r="G46" s="116"/>
      <c r="H46" s="116"/>
    </row>
    <row r="47" spans="1:8" ht="16">
      <c r="B47" s="118" t="s">
        <v>325</v>
      </c>
      <c r="C47" s="116"/>
      <c r="D47" s="116"/>
      <c r="E47" s="116"/>
      <c r="F47" s="119"/>
      <c r="G47" s="116"/>
      <c r="H47" s="116"/>
    </row>
    <row r="48" spans="1:8" ht="16">
      <c r="B48" s="117" t="s">
        <v>308</v>
      </c>
      <c r="C48" s="117" t="s">
        <v>307</v>
      </c>
      <c r="D48" s="117" t="s">
        <v>272</v>
      </c>
      <c r="E48" s="117" t="s">
        <v>324</v>
      </c>
      <c r="F48" s="119"/>
      <c r="G48" s="116"/>
      <c r="H48" s="116"/>
    </row>
    <row r="49" spans="1:8" ht="16">
      <c r="A49" s="94" t="s">
        <v>322</v>
      </c>
      <c r="B49" s="115"/>
      <c r="C49" s="115"/>
      <c r="D49" s="115"/>
      <c r="E49" s="115"/>
      <c r="F49" s="119"/>
      <c r="G49" s="116"/>
      <c r="H49" s="116"/>
    </row>
    <row r="50" spans="1:8" ht="16">
      <c r="A50" s="94" t="s">
        <v>315</v>
      </c>
      <c r="B50" s="115"/>
      <c r="C50" s="115"/>
      <c r="D50" s="115"/>
      <c r="E50" s="115"/>
      <c r="F50" s="119"/>
      <c r="G50" s="116"/>
      <c r="H50" s="116"/>
    </row>
    <row r="51" spans="1:8" ht="16">
      <c r="A51" s="94" t="s">
        <v>316</v>
      </c>
      <c r="B51" s="115"/>
      <c r="C51" s="115"/>
      <c r="D51" s="115"/>
      <c r="E51" s="115"/>
      <c r="F51" s="119"/>
      <c r="G51" s="116"/>
      <c r="H51" s="116"/>
    </row>
    <row r="52" spans="1:8" ht="16">
      <c r="A52" s="94" t="s">
        <v>317</v>
      </c>
      <c r="B52" s="115"/>
      <c r="C52" s="115"/>
      <c r="D52" s="115"/>
      <c r="E52" s="115"/>
      <c r="F52" s="119"/>
      <c r="G52" s="116"/>
      <c r="H52" s="116"/>
    </row>
    <row r="53" spans="1:8" ht="16">
      <c r="A53" s="94" t="s">
        <v>318</v>
      </c>
      <c r="B53" s="115"/>
      <c r="C53" s="115"/>
      <c r="D53" s="115"/>
      <c r="E53" s="115"/>
      <c r="F53" s="119"/>
      <c r="G53" s="116"/>
      <c r="H53" s="116"/>
    </row>
    <row r="54" spans="1:8" ht="16">
      <c r="A54" s="94" t="s">
        <v>319</v>
      </c>
      <c r="B54" s="115"/>
      <c r="C54" s="115"/>
      <c r="D54" s="115"/>
      <c r="E54" s="115"/>
      <c r="F54" s="119"/>
      <c r="G54" s="116"/>
      <c r="H54" s="116"/>
    </row>
    <row r="55" spans="1:8" ht="16">
      <c r="A55" s="94" t="s">
        <v>320</v>
      </c>
      <c r="B55" s="115"/>
      <c r="C55" s="115"/>
      <c r="D55" s="115"/>
      <c r="E55" s="115"/>
      <c r="F55" s="119"/>
      <c r="G55" s="116"/>
      <c r="H55" s="116"/>
    </row>
    <row r="56" spans="1:8" ht="16">
      <c r="A56" s="94" t="s">
        <v>321</v>
      </c>
      <c r="B56" s="115"/>
      <c r="C56" s="115"/>
      <c r="D56" s="115"/>
      <c r="E56" s="115"/>
      <c r="F56" s="119"/>
      <c r="G56" s="116"/>
      <c r="H56" s="116"/>
    </row>
    <row r="58" spans="1:8" ht="16" thickBot="1">
      <c r="A58" s="111"/>
      <c r="B58" s="111"/>
      <c r="C58" s="111"/>
      <c r="D58" s="111"/>
      <c r="E58" s="111"/>
      <c r="F58" s="120"/>
      <c r="G58" s="111"/>
      <c r="H58" s="111"/>
    </row>
    <row r="62" spans="1:8" ht="19">
      <c r="A62" s="67" t="s">
        <v>323</v>
      </c>
      <c r="B62" s="6" t="s">
        <v>296</v>
      </c>
      <c r="C62" s="6" t="s">
        <v>297</v>
      </c>
      <c r="D62" s="108" t="s">
        <v>298</v>
      </c>
      <c r="E62" s="6" t="s">
        <v>271</v>
      </c>
      <c r="F62" s="6" t="s">
        <v>272</v>
      </c>
      <c r="G62" s="6" t="s">
        <v>299</v>
      </c>
      <c r="H62" s="6" t="s">
        <v>313</v>
      </c>
    </row>
    <row r="63" spans="1:8" ht="19">
      <c r="A63" s="67" t="s">
        <v>309</v>
      </c>
      <c r="B63" s="114" t="str">
        <f>+'Info re Entity &amp; Ownership'!B41</f>
        <v xml:space="preserve">Joseph </v>
      </c>
      <c r="C63" s="114" t="str">
        <f>+'Info re Entity &amp; Ownership'!C41</f>
        <v>Craig</v>
      </c>
      <c r="D63" s="115"/>
      <c r="E63" s="133" t="s">
        <v>360</v>
      </c>
      <c r="F63" s="114">
        <f>+'Info re Entity &amp; Ownership'!O41</f>
        <v>20</v>
      </c>
      <c r="G63" s="133" t="s">
        <v>358</v>
      </c>
      <c r="H63" s="133" t="s">
        <v>359</v>
      </c>
    </row>
    <row r="64" spans="1:8" ht="16">
      <c r="B64" s="116"/>
      <c r="C64" s="116"/>
      <c r="D64" s="116"/>
      <c r="E64" s="116"/>
      <c r="F64" s="119"/>
      <c r="G64" s="116"/>
      <c r="H64" s="116"/>
    </row>
    <row r="65" spans="1:8" ht="16">
      <c r="B65" s="110" t="s">
        <v>314</v>
      </c>
      <c r="C65" s="117" t="s">
        <v>301</v>
      </c>
      <c r="D65" s="116"/>
      <c r="E65" s="117" t="s">
        <v>302</v>
      </c>
      <c r="F65" s="119"/>
      <c r="G65" s="116"/>
      <c r="H65" s="116"/>
    </row>
    <row r="66" spans="1:8" ht="16">
      <c r="B66" s="115"/>
      <c r="C66" s="114">
        <f>+'Info re Entity &amp; Ownership'!N41</f>
        <v>0</v>
      </c>
      <c r="D66" s="116"/>
      <c r="E66" s="114" t="str">
        <f>+'Info re Entity &amp; Ownership'!M41</f>
        <v>333-45-6789</v>
      </c>
      <c r="F66" s="119"/>
      <c r="G66" s="116"/>
      <c r="H66" s="116"/>
    </row>
    <row r="67" spans="1:8" ht="16">
      <c r="B67" s="116"/>
      <c r="C67" s="116"/>
      <c r="D67" s="116"/>
      <c r="E67" s="116"/>
      <c r="F67" s="119"/>
      <c r="G67" s="116"/>
      <c r="H67" s="116"/>
    </row>
    <row r="68" spans="1:8" ht="16">
      <c r="B68" s="117" t="s">
        <v>303</v>
      </c>
      <c r="C68" s="117" t="s">
        <v>304</v>
      </c>
      <c r="D68" s="117" t="s">
        <v>264</v>
      </c>
      <c r="E68" s="117" t="s">
        <v>265</v>
      </c>
      <c r="F68" s="117" t="s">
        <v>305</v>
      </c>
      <c r="G68" s="117" t="s">
        <v>252</v>
      </c>
      <c r="H68" s="116"/>
    </row>
    <row r="69" spans="1:8" ht="16">
      <c r="B69" s="114" t="str">
        <f>+'Info re Entity &amp; Ownership'!E41</f>
        <v>400 Farmers Lane</v>
      </c>
      <c r="C69" s="114">
        <f>+'Info re Entity &amp; Ownership'!F41</f>
        <v>0</v>
      </c>
      <c r="D69" s="114" t="str">
        <f>+'Info re Entity &amp; Ownership'!H41</f>
        <v>Farmingdale</v>
      </c>
      <c r="E69" s="114" t="str">
        <f>+'Info re Entity &amp; Ownership'!I41</f>
        <v>NY</v>
      </c>
      <c r="F69" s="114">
        <f>+'Info re Entity &amp; Ownership'!J41</f>
        <v>11735</v>
      </c>
      <c r="G69" s="114">
        <f>+'Info re Entity &amp; Ownership'!K41</f>
        <v>2283</v>
      </c>
      <c r="H69" s="116"/>
    </row>
    <row r="70" spans="1:8" ht="16">
      <c r="B70" s="116"/>
      <c r="C70" s="116"/>
      <c r="D70" s="116"/>
      <c r="E70" s="116"/>
      <c r="F70" s="119"/>
      <c r="G70" s="116"/>
      <c r="H70" s="116"/>
    </row>
    <row r="71" spans="1:8" ht="16">
      <c r="B71" s="118" t="s">
        <v>325</v>
      </c>
      <c r="C71" s="116"/>
      <c r="D71" s="116"/>
      <c r="E71" s="116"/>
      <c r="F71" s="119"/>
      <c r="G71" s="116"/>
      <c r="H71" s="116"/>
    </row>
    <row r="72" spans="1:8" ht="16">
      <c r="B72" s="117" t="s">
        <v>308</v>
      </c>
      <c r="C72" s="117" t="s">
        <v>307</v>
      </c>
      <c r="D72" s="117" t="s">
        <v>272</v>
      </c>
      <c r="E72" s="117" t="s">
        <v>324</v>
      </c>
      <c r="F72" s="119"/>
      <c r="G72" s="116"/>
      <c r="H72" s="116"/>
    </row>
    <row r="73" spans="1:8" ht="16">
      <c r="A73" s="94" t="s">
        <v>322</v>
      </c>
      <c r="B73" s="115"/>
      <c r="C73" s="115"/>
      <c r="D73" s="115"/>
      <c r="E73" s="115"/>
      <c r="F73" s="119"/>
      <c r="G73" s="116"/>
      <c r="H73" s="116"/>
    </row>
    <row r="74" spans="1:8" ht="16">
      <c r="A74" s="94" t="s">
        <v>315</v>
      </c>
      <c r="B74" s="115"/>
      <c r="C74" s="115"/>
      <c r="D74" s="115"/>
      <c r="E74" s="115"/>
      <c r="F74" s="119"/>
      <c r="G74" s="116"/>
      <c r="H74" s="116"/>
    </row>
    <row r="75" spans="1:8" ht="16">
      <c r="A75" s="94" t="s">
        <v>316</v>
      </c>
      <c r="B75" s="115"/>
      <c r="C75" s="115"/>
      <c r="D75" s="115"/>
      <c r="E75" s="115"/>
      <c r="F75" s="119"/>
      <c r="G75" s="116"/>
      <c r="H75" s="116"/>
    </row>
    <row r="76" spans="1:8" ht="16">
      <c r="A76" s="94" t="s">
        <v>317</v>
      </c>
      <c r="B76" s="115"/>
      <c r="C76" s="115"/>
      <c r="D76" s="115"/>
      <c r="E76" s="115"/>
      <c r="F76" s="119"/>
      <c r="G76" s="116"/>
      <c r="H76" s="116"/>
    </row>
    <row r="77" spans="1:8" ht="16">
      <c r="A77" s="94" t="s">
        <v>318</v>
      </c>
      <c r="B77" s="115"/>
      <c r="C77" s="115"/>
      <c r="D77" s="115"/>
      <c r="E77" s="115"/>
      <c r="F77" s="119"/>
      <c r="G77" s="116"/>
      <c r="H77" s="116"/>
    </row>
    <row r="78" spans="1:8" ht="16">
      <c r="A78" s="94" t="s">
        <v>319</v>
      </c>
      <c r="B78" s="115"/>
      <c r="C78" s="115"/>
      <c r="D78" s="115"/>
      <c r="E78" s="115"/>
      <c r="F78" s="119"/>
      <c r="G78" s="116"/>
      <c r="H78" s="116"/>
    </row>
    <row r="79" spans="1:8" ht="16">
      <c r="A79" s="94" t="s">
        <v>320</v>
      </c>
      <c r="B79" s="115"/>
      <c r="C79" s="115"/>
      <c r="D79" s="115"/>
      <c r="E79" s="115"/>
      <c r="F79" s="119"/>
      <c r="G79" s="116"/>
      <c r="H79" s="116"/>
    </row>
    <row r="80" spans="1:8" ht="16">
      <c r="A80" s="94" t="s">
        <v>321</v>
      </c>
      <c r="B80" s="115"/>
      <c r="C80" s="115"/>
      <c r="D80" s="115"/>
      <c r="E80" s="115"/>
      <c r="F80" s="119"/>
      <c r="G80" s="116"/>
      <c r="H80" s="116"/>
    </row>
    <row r="82" spans="1:8" ht="16" thickBot="1">
      <c r="A82" s="111"/>
      <c r="B82" s="111"/>
      <c r="C82" s="111"/>
      <c r="D82" s="111"/>
      <c r="E82" s="111"/>
      <c r="F82" s="120"/>
      <c r="G82" s="111"/>
      <c r="H82" s="111"/>
    </row>
    <row r="86" spans="1:8" ht="19">
      <c r="A86" s="67" t="s">
        <v>323</v>
      </c>
      <c r="B86" s="6" t="s">
        <v>296</v>
      </c>
      <c r="C86" s="6" t="s">
        <v>297</v>
      </c>
      <c r="D86" s="108" t="s">
        <v>298</v>
      </c>
      <c r="E86" s="6" t="s">
        <v>271</v>
      </c>
      <c r="F86" s="6" t="s">
        <v>272</v>
      </c>
      <c r="G86" s="6" t="s">
        <v>299</v>
      </c>
      <c r="H86" s="6" t="s">
        <v>313</v>
      </c>
    </row>
    <row r="87" spans="1:8" ht="19">
      <c r="A87" s="67" t="s">
        <v>310</v>
      </c>
      <c r="B87" s="114">
        <f>'Info re Entity &amp; Ownership'!B28</f>
        <v>0</v>
      </c>
      <c r="C87" s="114">
        <f>+'Info re Entity &amp; Ownership'!C42</f>
        <v>0</v>
      </c>
      <c r="D87" s="115"/>
      <c r="E87" s="115"/>
      <c r="F87" s="114">
        <f>+'Info re Entity &amp; Ownership'!O42</f>
        <v>0</v>
      </c>
      <c r="G87" s="115"/>
      <c r="H87" s="115"/>
    </row>
    <row r="88" spans="1:8" ht="16">
      <c r="B88" s="116"/>
      <c r="C88" s="116"/>
      <c r="D88" s="116"/>
      <c r="E88" s="116"/>
      <c r="F88" s="119"/>
      <c r="G88" s="116"/>
      <c r="H88" s="116"/>
    </row>
    <row r="89" spans="1:8" ht="16">
      <c r="B89" s="110" t="s">
        <v>314</v>
      </c>
      <c r="C89" s="117" t="s">
        <v>301</v>
      </c>
      <c r="D89" s="116"/>
      <c r="E89" s="117" t="s">
        <v>302</v>
      </c>
      <c r="F89" s="119"/>
      <c r="G89" s="116"/>
      <c r="H89" s="116"/>
    </row>
    <row r="90" spans="1:8" ht="16">
      <c r="B90" s="115"/>
      <c r="C90" s="114">
        <f>+'Info re Entity &amp; Ownership'!N42</f>
        <v>0</v>
      </c>
      <c r="D90" s="116"/>
      <c r="E90" s="114">
        <f>+'Info re Entity &amp; Ownership'!M42</f>
        <v>0</v>
      </c>
      <c r="F90" s="119"/>
      <c r="G90" s="116"/>
      <c r="H90" s="116"/>
    </row>
    <row r="91" spans="1:8" ht="16">
      <c r="B91" s="116"/>
      <c r="C91" s="116"/>
      <c r="D91" s="116"/>
      <c r="E91" s="116"/>
      <c r="F91" s="119"/>
      <c r="G91" s="116"/>
      <c r="H91" s="116"/>
    </row>
    <row r="92" spans="1:8" ht="16">
      <c r="B92" s="117" t="s">
        <v>303</v>
      </c>
      <c r="C92" s="117" t="s">
        <v>304</v>
      </c>
      <c r="D92" s="117" t="s">
        <v>264</v>
      </c>
      <c r="E92" s="117" t="s">
        <v>265</v>
      </c>
      <c r="F92" s="117" t="s">
        <v>305</v>
      </c>
      <c r="G92" s="117" t="s">
        <v>252</v>
      </c>
      <c r="H92" s="116"/>
    </row>
    <row r="93" spans="1:8" ht="16">
      <c r="B93" s="114">
        <f>+'Info re Entity &amp; Ownership'!E42</f>
        <v>0</v>
      </c>
      <c r="C93" s="114">
        <f>+'Info re Entity &amp; Ownership'!G42</f>
        <v>0</v>
      </c>
      <c r="D93" s="114">
        <f>+'Info re Entity &amp; Ownership'!H42</f>
        <v>0</v>
      </c>
      <c r="E93" s="114">
        <f>+'Info re Entity &amp; Ownership'!I42</f>
        <v>0</v>
      </c>
      <c r="F93" s="114">
        <f>+'Info re Entity &amp; Ownership'!J42</f>
        <v>0</v>
      </c>
      <c r="G93" s="114">
        <f>+'Info re Entity &amp; Ownership'!K42</f>
        <v>0</v>
      </c>
      <c r="H93" s="116"/>
    </row>
    <row r="94" spans="1:8" ht="16">
      <c r="B94" s="116"/>
      <c r="C94" s="116"/>
      <c r="D94" s="116"/>
      <c r="E94" s="116"/>
      <c r="F94" s="119"/>
      <c r="G94" s="116"/>
      <c r="H94" s="116"/>
    </row>
    <row r="95" spans="1:8" ht="16">
      <c r="B95" s="118" t="s">
        <v>325</v>
      </c>
      <c r="C95" s="116"/>
      <c r="D95" s="116"/>
      <c r="E95" s="116"/>
      <c r="F95" s="119"/>
      <c r="G95" s="116"/>
      <c r="H95" s="116"/>
    </row>
    <row r="96" spans="1:8" ht="16">
      <c r="B96" s="117" t="s">
        <v>308</v>
      </c>
      <c r="C96" s="117" t="s">
        <v>307</v>
      </c>
      <c r="D96" s="117" t="s">
        <v>272</v>
      </c>
      <c r="E96" s="117" t="s">
        <v>324</v>
      </c>
      <c r="F96" s="119"/>
      <c r="G96" s="116"/>
      <c r="H96" s="116"/>
    </row>
    <row r="97" spans="1:8" ht="16">
      <c r="A97" s="94" t="s">
        <v>322</v>
      </c>
      <c r="B97" s="115"/>
      <c r="C97" s="115"/>
      <c r="D97" s="115"/>
      <c r="E97" s="115"/>
      <c r="F97" s="119"/>
      <c r="G97" s="116"/>
      <c r="H97" s="116"/>
    </row>
    <row r="98" spans="1:8" ht="16">
      <c r="A98" s="94" t="s">
        <v>315</v>
      </c>
      <c r="B98" s="115"/>
      <c r="C98" s="115"/>
      <c r="D98" s="115"/>
      <c r="E98" s="115"/>
      <c r="F98" s="119"/>
      <c r="G98" s="116"/>
      <c r="H98" s="116"/>
    </row>
    <row r="99" spans="1:8" ht="16">
      <c r="A99" s="94" t="s">
        <v>316</v>
      </c>
      <c r="B99" s="115"/>
      <c r="C99" s="115"/>
      <c r="D99" s="115"/>
      <c r="E99" s="115"/>
      <c r="F99" s="119"/>
      <c r="G99" s="116"/>
      <c r="H99" s="116"/>
    </row>
    <row r="100" spans="1:8" ht="16">
      <c r="A100" s="94" t="s">
        <v>317</v>
      </c>
      <c r="B100" s="115"/>
      <c r="C100" s="115"/>
      <c r="D100" s="115"/>
      <c r="E100" s="115"/>
      <c r="F100" s="119"/>
      <c r="G100" s="116"/>
      <c r="H100" s="116"/>
    </row>
    <row r="101" spans="1:8" ht="16">
      <c r="A101" s="94" t="s">
        <v>318</v>
      </c>
      <c r="B101" s="115"/>
      <c r="C101" s="115"/>
      <c r="D101" s="115"/>
      <c r="E101" s="115"/>
      <c r="F101" s="119"/>
      <c r="G101" s="116"/>
      <c r="H101" s="116"/>
    </row>
    <row r="102" spans="1:8" ht="16">
      <c r="A102" s="94" t="s">
        <v>319</v>
      </c>
      <c r="B102" s="115"/>
      <c r="C102" s="115"/>
      <c r="D102" s="115"/>
      <c r="E102" s="115"/>
      <c r="F102" s="119"/>
      <c r="G102" s="116"/>
      <c r="H102" s="116"/>
    </row>
    <row r="103" spans="1:8" ht="16">
      <c r="A103" s="94" t="s">
        <v>320</v>
      </c>
      <c r="B103" s="115"/>
      <c r="C103" s="115"/>
      <c r="D103" s="115"/>
      <c r="E103" s="115"/>
      <c r="F103" s="119"/>
      <c r="G103" s="116"/>
      <c r="H103" s="116"/>
    </row>
    <row r="104" spans="1:8" ht="16">
      <c r="A104" s="94" t="s">
        <v>321</v>
      </c>
      <c r="B104" s="115"/>
      <c r="C104" s="115"/>
      <c r="D104" s="115"/>
      <c r="E104" s="115"/>
      <c r="F104" s="119"/>
      <c r="G104" s="116"/>
      <c r="H104" s="116"/>
    </row>
    <row r="106" spans="1:8" ht="16" thickBot="1">
      <c r="A106" s="111"/>
      <c r="B106" s="111"/>
      <c r="C106" s="111"/>
      <c r="D106" s="111"/>
      <c r="E106" s="111"/>
      <c r="F106" s="120"/>
      <c r="G106" s="111"/>
      <c r="H106" s="111"/>
    </row>
    <row r="110" spans="1:8" ht="19">
      <c r="A110" s="67" t="s">
        <v>323</v>
      </c>
      <c r="B110" s="6" t="s">
        <v>296</v>
      </c>
      <c r="C110" s="6" t="s">
        <v>297</v>
      </c>
      <c r="D110" s="108" t="s">
        <v>298</v>
      </c>
      <c r="E110" s="6" t="s">
        <v>271</v>
      </c>
      <c r="F110" s="6" t="s">
        <v>272</v>
      </c>
      <c r="G110" s="6" t="s">
        <v>299</v>
      </c>
      <c r="H110" s="6" t="s">
        <v>313</v>
      </c>
    </row>
    <row r="111" spans="1:8" ht="19">
      <c r="A111" s="67" t="s">
        <v>311</v>
      </c>
      <c r="B111" s="114">
        <f>+'Info re Entity &amp; Ownership'!B43</f>
        <v>0</v>
      </c>
      <c r="C111" s="114">
        <f>+'Info re Entity &amp; Ownership'!C43</f>
        <v>0</v>
      </c>
      <c r="D111" s="115"/>
      <c r="E111" s="115"/>
      <c r="F111" s="114">
        <f>+'Info re Entity &amp; Ownership'!O43</f>
        <v>0</v>
      </c>
      <c r="G111" s="115"/>
      <c r="H111" s="115"/>
    </row>
    <row r="112" spans="1:8" ht="16">
      <c r="B112" s="116"/>
      <c r="C112" s="116"/>
      <c r="D112" s="116"/>
      <c r="E112" s="116"/>
      <c r="F112" s="119"/>
      <c r="G112" s="116"/>
      <c r="H112" s="116"/>
    </row>
    <row r="113" spans="1:8" ht="16">
      <c r="B113" s="110" t="s">
        <v>314</v>
      </c>
      <c r="C113" s="117" t="s">
        <v>301</v>
      </c>
      <c r="D113" s="116"/>
      <c r="E113" s="117" t="s">
        <v>302</v>
      </c>
      <c r="F113" s="119"/>
      <c r="G113" s="116"/>
      <c r="H113" s="116"/>
    </row>
    <row r="114" spans="1:8" ht="16">
      <c r="B114" s="115"/>
      <c r="C114" s="114">
        <f>+'Info re Entity &amp; Ownership'!N43</f>
        <v>0</v>
      </c>
      <c r="D114" s="116"/>
      <c r="E114" s="114">
        <f>+'Info re Entity &amp; Ownership'!M43</f>
        <v>0</v>
      </c>
      <c r="F114" s="119"/>
      <c r="G114" s="116"/>
      <c r="H114" s="116"/>
    </row>
    <row r="115" spans="1:8" ht="16">
      <c r="B115" s="116"/>
      <c r="C115" s="116"/>
      <c r="D115" s="116"/>
      <c r="E115" s="116"/>
      <c r="F115" s="119"/>
      <c r="G115" s="116"/>
      <c r="H115" s="116"/>
    </row>
    <row r="116" spans="1:8" ht="16">
      <c r="B116" s="117" t="s">
        <v>303</v>
      </c>
      <c r="C116" s="117" t="s">
        <v>304</v>
      </c>
      <c r="D116" s="117" t="s">
        <v>264</v>
      </c>
      <c r="E116" s="117" t="s">
        <v>265</v>
      </c>
      <c r="F116" s="117" t="s">
        <v>305</v>
      </c>
      <c r="G116" s="117" t="s">
        <v>252</v>
      </c>
      <c r="H116" s="116"/>
    </row>
    <row r="117" spans="1:8" ht="16">
      <c r="B117" s="114">
        <f>+'Info re Entity &amp; Ownership'!E43</f>
        <v>0</v>
      </c>
      <c r="C117" s="114">
        <f>+'Info re Entity &amp; Ownership'!G43</f>
        <v>0</v>
      </c>
      <c r="D117" s="114">
        <f>+'Info re Entity &amp; Ownership'!H43</f>
        <v>0</v>
      </c>
      <c r="E117" s="114">
        <f>+'Info re Entity &amp; Ownership'!I43</f>
        <v>0</v>
      </c>
      <c r="F117" s="114">
        <f>+'Info re Entity &amp; Ownership'!J43</f>
        <v>0</v>
      </c>
      <c r="G117" s="114">
        <f>+'Info re Entity &amp; Ownership'!K43</f>
        <v>0</v>
      </c>
      <c r="H117" s="116"/>
    </row>
    <row r="118" spans="1:8" ht="16">
      <c r="B118" s="116"/>
      <c r="C118" s="116"/>
      <c r="D118" s="116"/>
      <c r="E118" s="116"/>
      <c r="F118" s="119"/>
      <c r="G118" s="116"/>
      <c r="H118" s="116"/>
    </row>
    <row r="119" spans="1:8" ht="16">
      <c r="B119" s="118" t="s">
        <v>325</v>
      </c>
      <c r="C119" s="116"/>
      <c r="D119" s="116"/>
      <c r="E119" s="116"/>
      <c r="F119" s="119"/>
      <c r="G119" s="116"/>
      <c r="H119" s="116"/>
    </row>
    <row r="120" spans="1:8" ht="16">
      <c r="B120" s="117" t="s">
        <v>308</v>
      </c>
      <c r="C120" s="117" t="s">
        <v>307</v>
      </c>
      <c r="D120" s="117" t="s">
        <v>272</v>
      </c>
      <c r="E120" s="117" t="s">
        <v>324</v>
      </c>
      <c r="F120" s="119"/>
      <c r="G120" s="116"/>
      <c r="H120" s="116"/>
    </row>
    <row r="121" spans="1:8" ht="16">
      <c r="A121" s="94" t="s">
        <v>322</v>
      </c>
      <c r="B121" s="115"/>
      <c r="C121" s="115"/>
      <c r="D121" s="115"/>
      <c r="E121" s="115"/>
      <c r="F121" s="119"/>
      <c r="G121" s="116"/>
      <c r="H121" s="116"/>
    </row>
    <row r="122" spans="1:8" ht="16">
      <c r="A122" s="94" t="s">
        <v>315</v>
      </c>
      <c r="B122" s="115"/>
      <c r="C122" s="115"/>
      <c r="D122" s="115"/>
      <c r="E122" s="115"/>
      <c r="F122" s="119"/>
      <c r="G122" s="116"/>
      <c r="H122" s="116"/>
    </row>
    <row r="123" spans="1:8" ht="16">
      <c r="A123" s="94" t="s">
        <v>316</v>
      </c>
      <c r="B123" s="115"/>
      <c r="C123" s="115"/>
      <c r="D123" s="115"/>
      <c r="E123" s="115"/>
      <c r="F123" s="119"/>
      <c r="G123" s="116"/>
      <c r="H123" s="116"/>
    </row>
    <row r="124" spans="1:8" ht="16">
      <c r="A124" s="94" t="s">
        <v>317</v>
      </c>
      <c r="B124" s="115"/>
      <c r="C124" s="115"/>
      <c r="D124" s="115"/>
      <c r="E124" s="115"/>
      <c r="F124" s="119"/>
      <c r="G124" s="116"/>
      <c r="H124" s="116"/>
    </row>
    <row r="125" spans="1:8" ht="16">
      <c r="A125" s="94" t="s">
        <v>318</v>
      </c>
      <c r="B125" s="115"/>
      <c r="C125" s="115"/>
      <c r="D125" s="115"/>
      <c r="E125" s="115"/>
      <c r="F125" s="119"/>
      <c r="G125" s="116"/>
      <c r="H125" s="116"/>
    </row>
    <row r="126" spans="1:8" ht="16">
      <c r="A126" s="94" t="s">
        <v>319</v>
      </c>
      <c r="B126" s="115"/>
      <c r="C126" s="115"/>
      <c r="D126" s="115"/>
      <c r="E126" s="115"/>
      <c r="F126" s="119"/>
      <c r="G126" s="116"/>
      <c r="H126" s="116"/>
    </row>
    <row r="127" spans="1:8" ht="16">
      <c r="A127" s="94" t="s">
        <v>320</v>
      </c>
      <c r="B127" s="115"/>
      <c r="C127" s="115"/>
      <c r="D127" s="115"/>
      <c r="E127" s="115"/>
      <c r="F127" s="119"/>
      <c r="G127" s="116"/>
      <c r="H127" s="116"/>
    </row>
    <row r="128" spans="1:8" ht="16">
      <c r="A128" s="94" t="s">
        <v>321</v>
      </c>
      <c r="B128" s="115"/>
      <c r="C128" s="115"/>
      <c r="D128" s="115"/>
      <c r="E128" s="115"/>
      <c r="F128" s="119"/>
      <c r="G128" s="116"/>
      <c r="H128" s="116"/>
    </row>
    <row r="130" spans="1:8" ht="16" thickBot="1">
      <c r="A130" s="111"/>
      <c r="B130" s="111"/>
      <c r="C130" s="111"/>
      <c r="D130" s="111"/>
      <c r="E130" s="111"/>
      <c r="F130" s="120"/>
      <c r="G130" s="111"/>
      <c r="H130" s="111"/>
    </row>
    <row r="134" spans="1:8" ht="19">
      <c r="A134" s="67" t="s">
        <v>323</v>
      </c>
      <c r="B134" s="6" t="s">
        <v>296</v>
      </c>
      <c r="C134" s="6" t="s">
        <v>297</v>
      </c>
      <c r="D134" s="108" t="s">
        <v>298</v>
      </c>
      <c r="E134" s="6" t="s">
        <v>271</v>
      </c>
      <c r="F134" s="6" t="s">
        <v>272</v>
      </c>
      <c r="G134" s="6" t="s">
        <v>299</v>
      </c>
      <c r="H134" s="6" t="s">
        <v>313</v>
      </c>
    </row>
    <row r="135" spans="1:8" ht="19">
      <c r="A135" s="67" t="s">
        <v>312</v>
      </c>
      <c r="B135" s="114">
        <f>+'Info re Entity &amp; Ownership'!B44</f>
        <v>0</v>
      </c>
      <c r="C135" s="114">
        <f>+'Info re Entity &amp; Ownership'!C44</f>
        <v>0</v>
      </c>
      <c r="D135" s="115"/>
      <c r="E135" s="115"/>
      <c r="F135" s="114">
        <f>+'Info re Entity &amp; Ownership'!O44</f>
        <v>0</v>
      </c>
      <c r="G135" s="115"/>
      <c r="H135" s="115"/>
    </row>
    <row r="136" spans="1:8" ht="16">
      <c r="B136" s="116"/>
      <c r="C136" s="116"/>
      <c r="D136" s="116"/>
      <c r="E136" s="116"/>
      <c r="F136" s="119"/>
      <c r="G136" s="116"/>
      <c r="H136" s="116"/>
    </row>
    <row r="137" spans="1:8" ht="16">
      <c r="B137" s="110" t="s">
        <v>314</v>
      </c>
      <c r="C137" s="117" t="s">
        <v>301</v>
      </c>
      <c r="D137" s="116"/>
      <c r="E137" s="117" t="s">
        <v>302</v>
      </c>
      <c r="F137" s="119"/>
      <c r="G137" s="116"/>
      <c r="H137" s="116"/>
    </row>
    <row r="138" spans="1:8" ht="16">
      <c r="B138" s="115"/>
      <c r="C138" s="114">
        <f>+'Info re Entity &amp; Ownership'!N44</f>
        <v>0</v>
      </c>
      <c r="D138" s="116"/>
      <c r="E138" s="114">
        <f>+'Info re Entity &amp; Ownership'!M44</f>
        <v>0</v>
      </c>
      <c r="F138" s="119"/>
      <c r="G138" s="116"/>
      <c r="H138" s="116"/>
    </row>
    <row r="139" spans="1:8" ht="16">
      <c r="B139" s="116"/>
      <c r="C139" s="116"/>
      <c r="D139" s="116"/>
      <c r="E139" s="116"/>
      <c r="F139" s="119"/>
      <c r="G139" s="116"/>
      <c r="H139" s="116"/>
    </row>
    <row r="140" spans="1:8" ht="16">
      <c r="B140" s="117" t="s">
        <v>303</v>
      </c>
      <c r="C140" s="117" t="s">
        <v>304</v>
      </c>
      <c r="D140" s="117" t="s">
        <v>264</v>
      </c>
      <c r="E140" s="117" t="s">
        <v>265</v>
      </c>
      <c r="F140" s="117" t="s">
        <v>305</v>
      </c>
      <c r="G140" s="117" t="s">
        <v>252</v>
      </c>
      <c r="H140" s="116"/>
    </row>
    <row r="141" spans="1:8" ht="16">
      <c r="B141" s="114">
        <f>+'Info re Entity &amp; Ownership'!E44</f>
        <v>0</v>
      </c>
      <c r="C141" s="114">
        <f>+'Info re Entity &amp; Ownership'!G44</f>
        <v>0</v>
      </c>
      <c r="D141" s="114">
        <f>+'Info re Entity &amp; Ownership'!H44</f>
        <v>0</v>
      </c>
      <c r="E141" s="114">
        <f>+'Info re Entity &amp; Ownership'!I44</f>
        <v>0</v>
      </c>
      <c r="F141" s="114">
        <f>+'Info re Entity &amp; Ownership'!J44</f>
        <v>0</v>
      </c>
      <c r="G141" s="114">
        <f>+'Info re Entity &amp; Ownership'!K44</f>
        <v>0</v>
      </c>
      <c r="H141" s="116"/>
    </row>
    <row r="142" spans="1:8" ht="16">
      <c r="B142" s="116"/>
      <c r="C142" s="116"/>
      <c r="D142" s="116"/>
      <c r="E142" s="116"/>
      <c r="F142" s="119"/>
      <c r="G142" s="116"/>
      <c r="H142" s="116"/>
    </row>
    <row r="143" spans="1:8" ht="16">
      <c r="B143" s="118" t="s">
        <v>325</v>
      </c>
      <c r="C143" s="116"/>
      <c r="D143" s="116"/>
      <c r="E143" s="116"/>
      <c r="F143" s="119"/>
      <c r="G143" s="116"/>
      <c r="H143" s="116"/>
    </row>
    <row r="144" spans="1:8" ht="16">
      <c r="B144" s="117" t="s">
        <v>308</v>
      </c>
      <c r="C144" s="117" t="s">
        <v>307</v>
      </c>
      <c r="D144" s="117" t="s">
        <v>272</v>
      </c>
      <c r="E144" s="117" t="s">
        <v>324</v>
      </c>
      <c r="F144" s="119"/>
      <c r="G144" s="116"/>
      <c r="H144" s="116"/>
    </row>
    <row r="145" spans="1:8" ht="16">
      <c r="A145" s="94" t="s">
        <v>322</v>
      </c>
      <c r="B145" s="115"/>
      <c r="C145" s="115"/>
      <c r="D145" s="115"/>
      <c r="E145" s="115"/>
      <c r="F145" s="119"/>
      <c r="G145" s="116"/>
      <c r="H145" s="116"/>
    </row>
    <row r="146" spans="1:8" ht="16">
      <c r="A146" s="94" t="s">
        <v>315</v>
      </c>
      <c r="B146" s="115"/>
      <c r="C146" s="115"/>
      <c r="D146" s="115"/>
      <c r="E146" s="115"/>
      <c r="F146" s="119"/>
      <c r="G146" s="116"/>
      <c r="H146" s="116"/>
    </row>
    <row r="147" spans="1:8" ht="16">
      <c r="A147" s="94" t="s">
        <v>316</v>
      </c>
      <c r="B147" s="115"/>
      <c r="C147" s="115"/>
      <c r="D147" s="115"/>
      <c r="E147" s="115"/>
      <c r="F147" s="119"/>
      <c r="G147" s="116"/>
      <c r="H147" s="116"/>
    </row>
    <row r="148" spans="1:8" ht="16">
      <c r="A148" s="94" t="s">
        <v>317</v>
      </c>
      <c r="B148" s="115"/>
      <c r="C148" s="115"/>
      <c r="D148" s="115"/>
      <c r="E148" s="115"/>
      <c r="F148" s="119"/>
      <c r="G148" s="116"/>
      <c r="H148" s="116"/>
    </row>
    <row r="149" spans="1:8" ht="16">
      <c r="A149" s="94" t="s">
        <v>318</v>
      </c>
      <c r="B149" s="115"/>
      <c r="C149" s="115"/>
      <c r="D149" s="115"/>
      <c r="E149" s="115"/>
      <c r="F149" s="119"/>
      <c r="G149" s="116"/>
      <c r="H149" s="116"/>
    </row>
    <row r="150" spans="1:8" ht="16">
      <c r="A150" s="94" t="s">
        <v>319</v>
      </c>
      <c r="B150" s="115"/>
      <c r="C150" s="115"/>
      <c r="D150" s="115"/>
      <c r="E150" s="115"/>
      <c r="F150" s="119"/>
      <c r="G150" s="116"/>
      <c r="H150" s="116"/>
    </row>
    <row r="151" spans="1:8" ht="16">
      <c r="A151" s="94" t="s">
        <v>320</v>
      </c>
      <c r="B151" s="115"/>
      <c r="C151" s="115"/>
      <c r="D151" s="115"/>
      <c r="E151" s="115"/>
      <c r="F151" s="119"/>
      <c r="G151" s="116"/>
      <c r="H151" s="116"/>
    </row>
    <row r="152" spans="1:8" ht="16">
      <c r="A152" s="94" t="s">
        <v>321</v>
      </c>
      <c r="B152" s="115"/>
      <c r="C152" s="115"/>
      <c r="D152" s="115"/>
      <c r="E152" s="115"/>
      <c r="F152" s="119"/>
      <c r="G152" s="116"/>
      <c r="H152" s="116"/>
    </row>
    <row r="154" spans="1:8" ht="16" thickBot="1">
      <c r="A154" s="111"/>
      <c r="B154" s="111"/>
      <c r="C154" s="111"/>
      <c r="D154" s="111"/>
      <c r="E154" s="111"/>
      <c r="F154" s="120"/>
      <c r="G154" s="111"/>
      <c r="H154" s="111"/>
    </row>
  </sheetData>
  <hyperlinks>
    <hyperlink ref="E30" r:id="rId1" xr:uid="{4676B3DF-15DF-E94C-9D32-2C5667B0B6FD}"/>
  </hyperlinks>
  <pageMargins left="0.7" right="0.7" top="0.75" bottom="0.75" header="0.3" footer="0.3"/>
  <pageSetup orientation="portrait" r:id="rId2"/>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E2E2DF-9382-314E-808E-39F97094E2B2}">
  <dimension ref="B6:E43"/>
  <sheetViews>
    <sheetView tabSelected="1" topLeftCell="A7" zoomScaleNormal="100" workbookViewId="0">
      <selection activeCell="D25" sqref="D25"/>
    </sheetView>
  </sheetViews>
  <sheetFormatPr baseColWidth="10" defaultColWidth="9.1640625" defaultRowHeight="19"/>
  <cols>
    <col min="1" max="1" width="9.1640625" style="15"/>
    <col min="2" max="2" width="11.1640625" style="67" customWidth="1"/>
    <col min="3" max="3" width="2.33203125" style="67" customWidth="1"/>
    <col min="4" max="4" width="107.83203125" style="15" customWidth="1"/>
    <col min="5" max="5" width="13.5" style="15" customWidth="1"/>
    <col min="6" max="16384" width="9.1640625" style="15"/>
  </cols>
  <sheetData>
    <row r="6" spans="2:5" ht="29">
      <c r="D6" s="124" t="str">
        <f>'Client Name &amp; EIN'!C7</f>
        <v>Baker Foods Inc.</v>
      </c>
    </row>
    <row r="7" spans="2:5" ht="21">
      <c r="D7" s="125" t="str">
        <f>'Client Name &amp; EIN'!C9</f>
        <v>EIN: 12-3456789</v>
      </c>
    </row>
    <row r="9" spans="2:5" ht="24">
      <c r="D9" s="11" t="s">
        <v>177</v>
      </c>
    </row>
    <row r="11" spans="2:5">
      <c r="D11" s="15" t="s">
        <v>178</v>
      </c>
    </row>
    <row r="12" spans="2:5">
      <c r="D12" s="15" t="s">
        <v>179</v>
      </c>
    </row>
    <row r="14" spans="2:5">
      <c r="E14" s="67" t="s">
        <v>180</v>
      </c>
    </row>
    <row r="15" spans="2:5">
      <c r="B15" s="68" t="s">
        <v>181</v>
      </c>
      <c r="E15" s="67" t="s">
        <v>182</v>
      </c>
    </row>
    <row r="16" spans="2:5" ht="20" thickBot="1"/>
    <row r="17" spans="2:5" ht="20" thickBot="1">
      <c r="B17" s="67">
        <v>1</v>
      </c>
      <c r="D17" s="15" t="s">
        <v>183</v>
      </c>
      <c r="E17" s="69" t="s">
        <v>366</v>
      </c>
    </row>
    <row r="18" spans="2:5" ht="20" thickBot="1"/>
    <row r="19" spans="2:5" ht="20" thickBot="1">
      <c r="B19" s="67">
        <v>2</v>
      </c>
      <c r="D19" s="15" t="s">
        <v>184</v>
      </c>
      <c r="E19" s="69" t="s">
        <v>366</v>
      </c>
    </row>
    <row r="20" spans="2:5" ht="20" thickBot="1"/>
    <row r="21" spans="2:5" ht="20" thickBot="1">
      <c r="B21" s="67">
        <v>3</v>
      </c>
      <c r="D21" s="15" t="s">
        <v>375</v>
      </c>
      <c r="E21" s="69" t="s">
        <v>366</v>
      </c>
    </row>
    <row r="22" spans="2:5" ht="20" thickBot="1"/>
    <row r="23" spans="2:5" ht="20" thickBot="1">
      <c r="B23" s="67" t="s">
        <v>376</v>
      </c>
      <c r="D23" s="15" t="s">
        <v>377</v>
      </c>
      <c r="E23" s="69" t="s">
        <v>366</v>
      </c>
    </row>
    <row r="24" spans="2:5" ht="20" thickBot="1"/>
    <row r="25" spans="2:5" ht="20" thickBot="1">
      <c r="B25" s="67" t="s">
        <v>185</v>
      </c>
      <c r="D25" s="15" t="s">
        <v>186</v>
      </c>
      <c r="E25" s="69" t="s">
        <v>366</v>
      </c>
    </row>
    <row r="26" spans="2:5" ht="20" thickBot="1"/>
    <row r="27" spans="2:5" ht="20" thickBot="1">
      <c r="B27" s="67" t="s">
        <v>187</v>
      </c>
      <c r="D27" s="15" t="s">
        <v>188</v>
      </c>
      <c r="E27" s="69" t="s">
        <v>366</v>
      </c>
    </row>
    <row r="28" spans="2:5" ht="20" thickBot="1"/>
    <row r="29" spans="2:5" ht="20" thickBot="1">
      <c r="B29" s="67" t="s">
        <v>189</v>
      </c>
      <c r="D29" s="15" t="s">
        <v>190</v>
      </c>
      <c r="E29" s="69" t="s">
        <v>366</v>
      </c>
    </row>
    <row r="30" spans="2:5" ht="20" thickBot="1"/>
    <row r="31" spans="2:5" ht="20" thickBot="1">
      <c r="B31" s="67" t="s">
        <v>191</v>
      </c>
      <c r="D31" s="15" t="s">
        <v>192</v>
      </c>
      <c r="E31" s="69" t="s">
        <v>366</v>
      </c>
    </row>
    <row r="32" spans="2:5" ht="20" thickBot="1"/>
    <row r="33" spans="2:5" ht="20" thickBot="1">
      <c r="B33" s="67" t="s">
        <v>193</v>
      </c>
      <c r="D33" s="15" t="s">
        <v>194</v>
      </c>
      <c r="E33" s="69" t="s">
        <v>366</v>
      </c>
    </row>
    <row r="34" spans="2:5" ht="20" thickBot="1"/>
    <row r="35" spans="2:5" ht="20" thickBot="1">
      <c r="B35" s="67">
        <v>5</v>
      </c>
      <c r="D35" s="15" t="s">
        <v>195</v>
      </c>
      <c r="E35" s="69" t="s">
        <v>366</v>
      </c>
    </row>
    <row r="36" spans="2:5" ht="20" thickBot="1"/>
    <row r="37" spans="2:5" ht="20" thickBot="1">
      <c r="B37" s="67">
        <v>6</v>
      </c>
      <c r="D37" s="15" t="s">
        <v>196</v>
      </c>
      <c r="E37" s="69" t="s">
        <v>366</v>
      </c>
    </row>
    <row r="38" spans="2:5" ht="20" thickBot="1"/>
    <row r="39" spans="2:5" ht="20" thickBot="1">
      <c r="B39" s="67">
        <v>7</v>
      </c>
      <c r="D39" s="15" t="s">
        <v>251</v>
      </c>
      <c r="E39" s="69" t="s">
        <v>366</v>
      </c>
    </row>
    <row r="40" spans="2:5" ht="20" thickBot="1"/>
    <row r="41" spans="2:5" ht="20" thickBot="1">
      <c r="B41" s="67">
        <v>8</v>
      </c>
      <c r="D41" s="15" t="s">
        <v>197</v>
      </c>
      <c r="E41" s="69" t="s">
        <v>366</v>
      </c>
    </row>
    <row r="42" spans="2:5" ht="20" thickBot="1"/>
    <row r="43" spans="2:5" ht="20" thickBot="1">
      <c r="B43" s="67">
        <v>9</v>
      </c>
      <c r="D43" s="15" t="s">
        <v>378</v>
      </c>
      <c r="E43" s="69" t="s">
        <v>366</v>
      </c>
    </row>
  </sheetData>
  <pageMargins left="0.7" right="0.7" top="0.75" bottom="0.75" header="0.3" footer="0.3"/>
  <pageSetup scale="59" orientation="portrait" horizontalDpi="0" verticalDpi="0"/>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E19A54-896A-43B2-9A0A-F51F1D9A1B89}">
  <dimension ref="A6:F45"/>
  <sheetViews>
    <sheetView topLeftCell="A12" zoomScaleNormal="100" workbookViewId="0">
      <selection activeCell="D30" sqref="D30"/>
    </sheetView>
  </sheetViews>
  <sheetFormatPr baseColWidth="10" defaultColWidth="8.83203125" defaultRowHeight="19"/>
  <cols>
    <col min="1" max="1" width="9.1640625" style="67"/>
    <col min="2" max="2" width="78.5" customWidth="1"/>
    <col min="4" max="4" width="46.6640625" customWidth="1"/>
    <col min="12" max="12" width="12.5" customWidth="1"/>
  </cols>
  <sheetData>
    <row r="6" spans="1:4" ht="29">
      <c r="B6" s="124" t="str">
        <f>+'Client Name &amp; EIN'!C7</f>
        <v>Baker Foods Inc.</v>
      </c>
      <c r="D6" s="70" t="s">
        <v>201</v>
      </c>
    </row>
    <row r="7" spans="1:4" ht="21">
      <c r="B7" s="125" t="str">
        <f>+'Client Name &amp; EIN'!C9</f>
        <v>EIN: 12-3456789</v>
      </c>
      <c r="D7" s="70" t="s">
        <v>202</v>
      </c>
    </row>
    <row r="8" spans="1:4">
      <c r="B8" s="39" t="s">
        <v>105</v>
      </c>
    </row>
    <row r="9" spans="1:4" ht="26">
      <c r="B9" s="47" t="s">
        <v>200</v>
      </c>
    </row>
    <row r="10" spans="1:4">
      <c r="D10" s="2"/>
    </row>
    <row r="11" spans="1:4">
      <c r="D11" s="2"/>
    </row>
    <row r="12" spans="1:4">
      <c r="B12" s="1" t="s">
        <v>133</v>
      </c>
      <c r="D12" s="2"/>
    </row>
    <row r="13" spans="1:4">
      <c r="B13" s="15"/>
      <c r="D13" s="2"/>
    </row>
    <row r="14" spans="1:4">
      <c r="A14" s="67" t="s">
        <v>185</v>
      </c>
      <c r="B14" t="s">
        <v>134</v>
      </c>
      <c r="D14" s="40">
        <f>+'4A-Payroll  C Corps &amp; S Corps'!E55</f>
        <v>243333.33333333334</v>
      </c>
    </row>
    <row r="15" spans="1:4">
      <c r="D15" s="35"/>
    </row>
    <row r="16" spans="1:4">
      <c r="B16" t="s">
        <v>135</v>
      </c>
      <c r="D16" s="35"/>
    </row>
    <row r="17" spans="1:6">
      <c r="A17" s="67" t="s">
        <v>185</v>
      </c>
      <c r="B17" t="s">
        <v>234</v>
      </c>
      <c r="D17" s="40">
        <f>+'4A - Payroll for Partnerships'!K51</f>
        <v>0</v>
      </c>
    </row>
    <row r="18" spans="1:6">
      <c r="A18" s="67" t="s">
        <v>185</v>
      </c>
      <c r="B18" t="s">
        <v>136</v>
      </c>
      <c r="D18" s="40">
        <f>+'4A - Payroll for Partnerships'!K77</f>
        <v>0</v>
      </c>
    </row>
    <row r="19" spans="1:6">
      <c r="D19" s="35"/>
    </row>
    <row r="20" spans="1:6">
      <c r="A20" s="67" t="s">
        <v>185</v>
      </c>
      <c r="B20" t="s">
        <v>137</v>
      </c>
      <c r="D20" s="40">
        <f>+'Payroll for Eligible NonProfits'!E57</f>
        <v>0</v>
      </c>
    </row>
    <row r="21" spans="1:6">
      <c r="D21" s="35"/>
    </row>
    <row r="22" spans="1:6">
      <c r="A22" s="67" t="s">
        <v>185</v>
      </c>
      <c r="B22" t="s">
        <v>138</v>
      </c>
      <c r="D22" s="40">
        <f>+'Religious, Veterans &amp; Tribal'!E54</f>
        <v>0</v>
      </c>
    </row>
    <row r="23" spans="1:6">
      <c r="D23" s="35"/>
    </row>
    <row r="24" spans="1:6">
      <c r="A24" s="67" t="s">
        <v>193</v>
      </c>
      <c r="B24" t="s">
        <v>139</v>
      </c>
      <c r="D24" s="41">
        <f>+'4E -Excess of 100,000 Worksheet'!F19</f>
        <v>-16667</v>
      </c>
      <c r="E24" s="9" t="s">
        <v>132</v>
      </c>
      <c r="F24" s="31"/>
    </row>
    <row r="25" spans="1:6">
      <c r="D25" s="35"/>
    </row>
    <row r="26" spans="1:6">
      <c r="B26" s="1" t="s">
        <v>140</v>
      </c>
      <c r="D26" s="41">
        <f>+D14+D17+D18+D20+D22+D24</f>
        <v>226666.33333333334</v>
      </c>
    </row>
    <row r="27" spans="1:6">
      <c r="D27" s="35"/>
    </row>
    <row r="28" spans="1:6">
      <c r="A28" s="67" t="s">
        <v>187</v>
      </c>
      <c r="B28" s="1" t="s">
        <v>101</v>
      </c>
      <c r="D28" s="41">
        <f>+'4B - Employer Paid Health Care'!C33</f>
        <v>14589.166666666666</v>
      </c>
    </row>
    <row r="29" spans="1:6">
      <c r="D29" s="35"/>
    </row>
    <row r="30" spans="1:6">
      <c r="A30" s="67" t="s">
        <v>189</v>
      </c>
      <c r="B30" s="1" t="s">
        <v>164</v>
      </c>
      <c r="D30" s="41">
        <f>+'4C - Retirement Contributions'!C37</f>
        <v>7285.583333333333</v>
      </c>
    </row>
    <row r="31" spans="1:6">
      <c r="D31" s="35"/>
    </row>
    <row r="32" spans="1:6">
      <c r="A32" s="67" t="s">
        <v>191</v>
      </c>
      <c r="B32" s="1" t="s">
        <v>102</v>
      </c>
      <c r="D32" s="41">
        <f>+'4D State &amp; Local Taxes on Comp.'!D22</f>
        <v>1555</v>
      </c>
    </row>
    <row r="33" spans="2:5">
      <c r="D33" s="35"/>
    </row>
    <row r="34" spans="2:5" ht="21">
      <c r="B34" s="1" t="s">
        <v>103</v>
      </c>
      <c r="D34" s="65">
        <f>+D26+D28+D30+D32</f>
        <v>250096.08333333334</v>
      </c>
      <c r="E34" s="3"/>
    </row>
    <row r="35" spans="2:5">
      <c r="B35" s="1"/>
      <c r="D35" s="35"/>
    </row>
    <row r="36" spans="2:5">
      <c r="B36" s="1" t="s">
        <v>1</v>
      </c>
      <c r="D36" s="41">
        <f>D34*2.5</f>
        <v>625240.20833333337</v>
      </c>
    </row>
    <row r="37" spans="2:5">
      <c r="B37" s="1"/>
      <c r="D37" s="35"/>
    </row>
    <row r="38" spans="2:5">
      <c r="B38" s="1" t="s">
        <v>2</v>
      </c>
      <c r="D38" s="41">
        <v>10000000</v>
      </c>
    </row>
    <row r="39" spans="2:5">
      <c r="B39" s="1"/>
      <c r="D39" s="35"/>
    </row>
    <row r="40" spans="2:5" ht="27" customHeight="1">
      <c r="B40" s="4" t="s">
        <v>3</v>
      </c>
      <c r="D40" s="42">
        <v>0</v>
      </c>
    </row>
    <row r="41" spans="2:5">
      <c r="B41" s="1"/>
      <c r="D41" s="35"/>
    </row>
    <row r="42" spans="2:5" ht="27" customHeight="1">
      <c r="B42" s="4" t="s">
        <v>4</v>
      </c>
      <c r="D42" s="42">
        <v>0</v>
      </c>
      <c r="E42" s="32" t="s">
        <v>104</v>
      </c>
    </row>
    <row r="43" spans="2:5">
      <c r="B43" s="1"/>
      <c r="D43" s="35"/>
    </row>
    <row r="44" spans="2:5" ht="21">
      <c r="B44" s="1" t="s">
        <v>5</v>
      </c>
      <c r="D44" s="66">
        <f>IF(D36+D40-D42&gt;D38,D38,D36+D40-D42)</f>
        <v>625240.20833333337</v>
      </c>
    </row>
    <row r="45" spans="2:5">
      <c r="B45" s="1"/>
      <c r="D45" s="2"/>
    </row>
  </sheetData>
  <pageMargins left="0.7" right="0.7" top="0.75" bottom="0.75" header="0.3" footer="0.3"/>
  <pageSetup scale="53" orientation="landscape" horizontalDpi="1200" verticalDpi="12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0FAAA1-A4FA-4F8B-BE0F-D6A1D0F36024}">
  <dimension ref="B10:M61"/>
  <sheetViews>
    <sheetView topLeftCell="A26" zoomScale="60" zoomScaleNormal="60" workbookViewId="0">
      <selection activeCell="B37" sqref="B37"/>
    </sheetView>
  </sheetViews>
  <sheetFormatPr baseColWidth="10" defaultColWidth="8.83203125" defaultRowHeight="15"/>
  <cols>
    <col min="1" max="1" width="3.5" customWidth="1"/>
    <col min="2" max="2" width="72.6640625" customWidth="1"/>
    <col min="3" max="3" width="65.6640625" customWidth="1"/>
    <col min="5" max="5" width="14.6640625" customWidth="1"/>
    <col min="6" max="6" width="4.33203125" customWidth="1"/>
    <col min="7" max="7" width="11.1640625" bestFit="1" customWidth="1"/>
    <col min="13" max="13" width="20.5" customWidth="1"/>
  </cols>
  <sheetData>
    <row r="10" spans="2:2" ht="34">
      <c r="B10" s="28" t="s">
        <v>57</v>
      </c>
    </row>
    <row r="11" spans="2:2" ht="19">
      <c r="B11" s="15"/>
    </row>
    <row r="12" spans="2:2" ht="34">
      <c r="B12" s="18" t="s">
        <v>45</v>
      </c>
    </row>
    <row r="13" spans="2:2" ht="34">
      <c r="B13" s="25" t="s">
        <v>46</v>
      </c>
    </row>
    <row r="14" spans="2:2" ht="16">
      <c r="B14" s="19"/>
    </row>
    <row r="15" spans="2:2" ht="34">
      <c r="B15" s="18" t="s">
        <v>47</v>
      </c>
    </row>
    <row r="16" spans="2:2" ht="17">
      <c r="B16" s="20" t="s">
        <v>48</v>
      </c>
    </row>
    <row r="17" spans="2:3" ht="120">
      <c r="B17" s="22" t="s">
        <v>49</v>
      </c>
    </row>
    <row r="18" spans="2:3" ht="35">
      <c r="B18" s="22" t="s">
        <v>50</v>
      </c>
    </row>
    <row r="19" spans="2:3" ht="35">
      <c r="B19" s="22" t="s">
        <v>51</v>
      </c>
    </row>
    <row r="20" spans="2:3" ht="35">
      <c r="B20" s="22" t="s">
        <v>52</v>
      </c>
    </row>
    <row r="21" spans="2:3">
      <c r="B21" s="26"/>
    </row>
    <row r="22" spans="2:3" ht="34">
      <c r="B22" s="20" t="s">
        <v>53</v>
      </c>
    </row>
    <row r="23" spans="2:3" ht="17">
      <c r="B23" s="20" t="s">
        <v>54</v>
      </c>
    </row>
    <row r="24" spans="2:3" ht="51">
      <c r="B24" s="20" t="s">
        <v>55</v>
      </c>
    </row>
    <row r="25" spans="2:3" ht="16">
      <c r="B25" s="27"/>
    </row>
    <row r="26" spans="2:3" ht="136">
      <c r="B26" s="25" t="s">
        <v>56</v>
      </c>
    </row>
    <row r="27" spans="2:3" ht="19">
      <c r="B27" s="15"/>
    </row>
    <row r="28" spans="2:3" ht="29">
      <c r="B28" s="15"/>
      <c r="C28" s="124" t="str">
        <f>+'Client Name &amp; EIN'!C7</f>
        <v>Baker Foods Inc.</v>
      </c>
    </row>
    <row r="29" spans="2:3" ht="21">
      <c r="B29" s="15"/>
      <c r="C29" s="125" t="str">
        <f>+'Client Name &amp; EIN'!C9</f>
        <v>EIN: 12-3456789</v>
      </c>
    </row>
    <row r="30" spans="2:3" ht="26">
      <c r="B30" s="15"/>
      <c r="C30" s="47" t="s">
        <v>146</v>
      </c>
    </row>
    <row r="31" spans="2:3" ht="19">
      <c r="B31" s="15"/>
    </row>
    <row r="32" spans="2:3" ht="20" thickBot="1">
      <c r="B32" s="15"/>
    </row>
    <row r="33" spans="3:13" ht="20" thickBot="1">
      <c r="C33" s="149" t="s">
        <v>60</v>
      </c>
      <c r="D33" s="149"/>
      <c r="E33" s="49">
        <v>2920000</v>
      </c>
      <c r="F33" s="149"/>
      <c r="G33" s="149" t="s">
        <v>59</v>
      </c>
      <c r="H33" s="149"/>
      <c r="I33" s="149"/>
      <c r="J33" s="149"/>
      <c r="K33" s="149"/>
      <c r="L33" s="149"/>
      <c r="M33" s="149"/>
    </row>
    <row r="34" spans="3:13" ht="20" thickBot="1">
      <c r="C34" s="149" t="s">
        <v>0</v>
      </c>
      <c r="D34" s="149"/>
      <c r="E34" s="92">
        <f>+E33/12</f>
        <v>243333.33333333334</v>
      </c>
      <c r="F34" s="149"/>
      <c r="G34" s="38" t="s">
        <v>175</v>
      </c>
      <c r="H34" s="149"/>
      <c r="I34" s="149"/>
      <c r="J34" s="149"/>
      <c r="K34" s="149"/>
      <c r="L34" s="149"/>
      <c r="M34" s="149"/>
    </row>
    <row r="35" spans="3:13" ht="19">
      <c r="C35" s="149"/>
      <c r="D35" s="149"/>
      <c r="E35" s="50"/>
      <c r="F35" s="149"/>
      <c r="G35" s="149"/>
      <c r="H35" s="149"/>
      <c r="I35" s="149"/>
      <c r="J35" s="149"/>
      <c r="K35" s="149"/>
      <c r="L35" s="149"/>
      <c r="M35" s="149"/>
    </row>
    <row r="36" spans="3:13" ht="20" thickBot="1">
      <c r="C36" s="149"/>
      <c r="D36" s="149"/>
      <c r="E36" s="50"/>
      <c r="F36" s="149"/>
      <c r="G36" s="15"/>
      <c r="H36" s="149"/>
      <c r="I36" s="149"/>
      <c r="J36" s="149"/>
      <c r="K36" s="149"/>
      <c r="L36" s="149"/>
      <c r="M36" s="149"/>
    </row>
    <row r="37" spans="3:13" ht="20" thickBot="1">
      <c r="C37" s="149" t="s">
        <v>61</v>
      </c>
      <c r="D37" s="149"/>
      <c r="E37" s="49"/>
      <c r="F37" s="149"/>
      <c r="G37" s="149" t="s">
        <v>58</v>
      </c>
      <c r="H37" s="149"/>
      <c r="I37" s="149"/>
      <c r="J37" s="149"/>
      <c r="K37" s="149"/>
      <c r="L37" s="149"/>
      <c r="M37" s="149"/>
    </row>
    <row r="38" spans="3:13" ht="20" thickBot="1">
      <c r="C38" s="149" t="s">
        <v>62</v>
      </c>
      <c r="D38" s="149"/>
      <c r="E38" s="49"/>
      <c r="F38" s="149"/>
      <c r="G38" s="38" t="s">
        <v>175</v>
      </c>
      <c r="H38" s="149"/>
      <c r="I38" s="149"/>
      <c r="J38" s="149"/>
      <c r="K38" s="149"/>
      <c r="L38" s="149"/>
      <c r="M38" s="149"/>
    </row>
    <row r="39" spans="3:13" ht="20" thickBot="1">
      <c r="C39" s="149" t="s">
        <v>64</v>
      </c>
      <c r="D39" s="149"/>
      <c r="E39" s="49"/>
      <c r="F39" s="149"/>
      <c r="G39" s="149"/>
      <c r="H39" s="149"/>
      <c r="I39" s="149"/>
      <c r="J39" s="149"/>
      <c r="K39" s="149"/>
      <c r="L39" s="149"/>
      <c r="M39" s="149"/>
    </row>
    <row r="40" spans="3:13" ht="20" thickBot="1">
      <c r="C40" s="149" t="s">
        <v>65</v>
      </c>
      <c r="D40" s="149"/>
      <c r="E40" s="49"/>
      <c r="F40" s="149"/>
      <c r="G40" s="152"/>
      <c r="H40" s="149"/>
      <c r="I40" s="149"/>
      <c r="J40" s="149"/>
      <c r="K40" s="149"/>
      <c r="L40" s="149"/>
      <c r="M40" s="149"/>
    </row>
    <row r="41" spans="3:13" ht="20" thickBot="1">
      <c r="C41" s="149" t="s">
        <v>66</v>
      </c>
      <c r="D41" s="149"/>
      <c r="E41" s="49"/>
      <c r="F41" s="149"/>
      <c r="G41" s="149"/>
      <c r="H41" s="149"/>
      <c r="I41" s="149"/>
      <c r="J41" s="149"/>
      <c r="K41" s="149"/>
      <c r="L41" s="149"/>
      <c r="M41" s="149"/>
    </row>
    <row r="42" spans="3:13" ht="20" thickBot="1">
      <c r="C42" s="149" t="s">
        <v>63</v>
      </c>
      <c r="D42" s="149"/>
      <c r="E42" s="49"/>
      <c r="F42" s="149"/>
      <c r="G42" s="149"/>
      <c r="H42" s="149"/>
      <c r="I42" s="149"/>
      <c r="J42" s="149"/>
      <c r="K42" s="149"/>
      <c r="L42" s="149"/>
      <c r="M42" s="149"/>
    </row>
    <row r="43" spans="3:13" ht="20" thickBot="1">
      <c r="C43" s="153" t="s">
        <v>67</v>
      </c>
      <c r="D43" s="149"/>
      <c r="E43" s="49"/>
      <c r="F43" s="149"/>
      <c r="G43" s="149"/>
      <c r="H43" s="149"/>
      <c r="I43" s="149"/>
      <c r="J43" s="149"/>
      <c r="K43" s="149"/>
      <c r="L43" s="149"/>
      <c r="M43" s="149"/>
    </row>
    <row r="44" spans="3:13" ht="20" thickBot="1">
      <c r="C44" s="153" t="s">
        <v>129</v>
      </c>
      <c r="D44" s="149"/>
      <c r="E44" s="49"/>
      <c r="F44" s="149"/>
      <c r="G44" s="149"/>
      <c r="H44" s="149"/>
      <c r="I44" s="149"/>
      <c r="J44" s="149"/>
      <c r="K44" s="149"/>
      <c r="L44" s="149"/>
      <c r="M44" s="149"/>
    </row>
    <row r="45" spans="3:13" ht="20" thickBot="1">
      <c r="C45" s="149"/>
      <c r="D45" s="149"/>
      <c r="E45" s="50"/>
      <c r="F45" s="149"/>
      <c r="G45" s="149"/>
      <c r="H45" s="149"/>
      <c r="I45" s="149"/>
      <c r="J45" s="149"/>
      <c r="K45" s="149"/>
      <c r="L45" s="149"/>
      <c r="M45" s="149"/>
    </row>
    <row r="46" spans="3:13" ht="20" thickBot="1">
      <c r="C46" s="15" t="s">
        <v>128</v>
      </c>
      <c r="D46" s="149"/>
      <c r="E46" s="49"/>
      <c r="F46" s="149"/>
      <c r="G46" s="149"/>
      <c r="H46" s="149"/>
      <c r="I46" s="149"/>
      <c r="J46" s="149"/>
      <c r="K46" s="149"/>
      <c r="L46" s="149"/>
      <c r="M46" s="149"/>
    </row>
    <row r="47" spans="3:13" ht="19">
      <c r="C47" s="15"/>
      <c r="D47" s="149"/>
      <c r="E47" s="50"/>
      <c r="F47" s="149"/>
      <c r="G47" s="149"/>
      <c r="H47" s="149"/>
      <c r="I47" s="149"/>
      <c r="J47" s="149"/>
      <c r="K47" s="149"/>
      <c r="L47" s="149"/>
      <c r="M47" s="149"/>
    </row>
    <row r="48" spans="3:13" ht="19">
      <c r="C48" s="51" t="s">
        <v>147</v>
      </c>
      <c r="D48" s="149"/>
      <c r="E48" s="50"/>
      <c r="F48" s="149"/>
      <c r="G48" s="149"/>
      <c r="H48" s="149"/>
      <c r="I48" s="149"/>
      <c r="J48" s="149"/>
      <c r="K48" s="149"/>
      <c r="L48" s="149"/>
      <c r="M48" s="149"/>
    </row>
    <row r="49" spans="3:13" ht="19">
      <c r="C49" s="51"/>
      <c r="D49" s="149"/>
      <c r="E49" s="50"/>
      <c r="F49" s="149"/>
      <c r="G49" s="149"/>
      <c r="H49" s="149"/>
      <c r="I49" s="149"/>
      <c r="J49" s="149"/>
      <c r="K49" s="149"/>
      <c r="L49" s="149"/>
      <c r="M49" s="149"/>
    </row>
    <row r="50" spans="3:13" ht="19">
      <c r="C50" s="149"/>
      <c r="D50" s="149"/>
      <c r="E50" s="50"/>
      <c r="F50" s="149"/>
      <c r="G50" s="149"/>
      <c r="H50" s="149"/>
      <c r="I50" s="149"/>
      <c r="J50" s="149"/>
      <c r="K50" s="149"/>
      <c r="L50" s="149"/>
      <c r="M50" s="149"/>
    </row>
    <row r="51" spans="3:13" ht="19">
      <c r="C51" s="149"/>
      <c r="D51" s="149"/>
      <c r="E51" s="50"/>
      <c r="F51" s="149"/>
      <c r="G51" s="149"/>
      <c r="H51" s="149"/>
      <c r="I51" s="149"/>
      <c r="J51" s="149"/>
      <c r="K51" s="149"/>
      <c r="L51" s="149"/>
      <c r="M51" s="149"/>
    </row>
    <row r="52" spans="3:13" ht="19">
      <c r="C52" s="149"/>
      <c r="D52" s="149"/>
      <c r="E52" s="50"/>
      <c r="F52" s="149"/>
      <c r="G52" s="149"/>
      <c r="H52" s="149"/>
      <c r="I52" s="149"/>
      <c r="J52" s="149"/>
      <c r="K52" s="149"/>
      <c r="L52" s="149"/>
      <c r="M52" s="149"/>
    </row>
    <row r="53" spans="3:13" ht="19">
      <c r="C53" s="15" t="s">
        <v>96</v>
      </c>
      <c r="D53" s="149"/>
      <c r="E53" s="50"/>
      <c r="F53" s="149"/>
      <c r="G53" s="149"/>
      <c r="H53" s="149"/>
      <c r="I53" s="149"/>
      <c r="J53" s="149"/>
      <c r="K53" s="149"/>
      <c r="L53" s="149"/>
      <c r="M53" s="149"/>
    </row>
    <row r="54" spans="3:13" ht="20" thickBot="1">
      <c r="C54" s="149" t="s">
        <v>94</v>
      </c>
      <c r="D54" s="149"/>
      <c r="E54" s="50"/>
      <c r="F54" s="149"/>
      <c r="G54" s="149"/>
      <c r="H54" s="149"/>
      <c r="I54" s="149"/>
      <c r="J54" s="149"/>
      <c r="K54" s="149"/>
      <c r="L54" s="149"/>
      <c r="M54" s="149"/>
    </row>
    <row r="55" spans="3:13" ht="20" thickBot="1">
      <c r="C55" s="149" t="s">
        <v>95</v>
      </c>
      <c r="D55" s="149"/>
      <c r="E55" s="49">
        <f>E34</f>
        <v>243333.33333333334</v>
      </c>
      <c r="F55" s="149"/>
      <c r="G55" s="149"/>
      <c r="H55" s="149"/>
      <c r="I55" s="149"/>
      <c r="J55" s="149"/>
      <c r="K55" s="149"/>
      <c r="L55" s="149"/>
      <c r="M55" s="149"/>
    </row>
    <row r="56" spans="3:13" ht="20" thickBot="1">
      <c r="C56" s="149"/>
      <c r="D56" s="149"/>
      <c r="E56" s="50"/>
      <c r="F56" s="149"/>
      <c r="G56" s="149"/>
      <c r="H56" s="149"/>
      <c r="I56" s="149"/>
      <c r="J56" s="149"/>
      <c r="K56" s="149"/>
      <c r="L56" s="149"/>
      <c r="M56" s="149"/>
    </row>
    <row r="57" spans="3:13" ht="20" thickBot="1">
      <c r="C57" s="149" t="s">
        <v>98</v>
      </c>
      <c r="D57" s="149"/>
      <c r="E57" s="49">
        <f>'4E -Excess of 100,000 Worksheet'!F19</f>
        <v>-16667</v>
      </c>
      <c r="F57" s="38" t="s">
        <v>97</v>
      </c>
      <c r="G57" s="149"/>
      <c r="H57" s="149"/>
      <c r="I57" s="149"/>
      <c r="J57" s="149"/>
      <c r="K57" s="149"/>
      <c r="L57" s="149"/>
      <c r="M57" s="149"/>
    </row>
    <row r="58" spans="3:13" ht="20" thickBot="1">
      <c r="C58" s="149"/>
      <c r="D58" s="149"/>
      <c r="E58" s="50"/>
      <c r="F58" s="149"/>
      <c r="G58" s="149"/>
      <c r="H58" s="149"/>
      <c r="I58" s="149"/>
      <c r="J58" s="149"/>
      <c r="K58" s="149"/>
      <c r="L58" s="149"/>
      <c r="M58" s="149"/>
    </row>
    <row r="59" spans="3:13" ht="20" thickBot="1">
      <c r="C59" s="149" t="s">
        <v>99</v>
      </c>
      <c r="D59" s="149"/>
      <c r="E59" s="92">
        <f>+E57+E55</f>
        <v>226666.33333333334</v>
      </c>
      <c r="F59" s="149"/>
      <c r="G59" s="149"/>
      <c r="H59" s="149"/>
      <c r="I59" s="149"/>
      <c r="J59" s="149"/>
      <c r="K59" s="149"/>
      <c r="L59" s="149"/>
      <c r="M59" s="149"/>
    </row>
    <row r="60" spans="3:13" ht="19">
      <c r="C60" s="149"/>
      <c r="D60" s="149"/>
      <c r="E60" s="149"/>
      <c r="F60" s="149"/>
      <c r="G60" s="149"/>
      <c r="H60" s="149"/>
      <c r="I60" s="149"/>
      <c r="J60" s="149"/>
      <c r="K60" s="149"/>
      <c r="L60" s="149"/>
      <c r="M60" s="149"/>
    </row>
    <row r="61" spans="3:13" ht="19">
      <c r="C61" s="149"/>
      <c r="D61" s="149"/>
      <c r="E61" s="149"/>
      <c r="F61" s="149"/>
      <c r="G61" s="149"/>
      <c r="H61" s="149"/>
      <c r="I61" s="149"/>
      <c r="J61" s="149"/>
      <c r="K61" s="149"/>
      <c r="L61" s="149"/>
      <c r="M61" s="149"/>
    </row>
  </sheetData>
  <phoneticPr fontId="12" type="noConversion"/>
  <pageMargins left="0.7" right="0.7" top="0.75" bottom="0.75" header="0.3" footer="0.3"/>
  <pageSetup scale="36" orientation="portrait" horizontalDpi="1200" verticalDpi="120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753E7D-9AAF-4BE8-8F61-33AC53F9A61C}">
  <dimension ref="B12:M95"/>
  <sheetViews>
    <sheetView topLeftCell="C27" workbookViewId="0">
      <selection activeCell="C32" sqref="C32:C33"/>
    </sheetView>
  </sheetViews>
  <sheetFormatPr baseColWidth="10" defaultColWidth="8.83203125" defaultRowHeight="15"/>
  <cols>
    <col min="1" max="1" width="3.5" customWidth="1"/>
    <col min="2" max="2" width="72.6640625" customWidth="1"/>
    <col min="3" max="3" width="30.83203125" customWidth="1"/>
    <col min="4" max="4" width="20.1640625" customWidth="1"/>
    <col min="5" max="5" width="17.33203125" customWidth="1"/>
    <col min="6" max="6" width="20.5" customWidth="1"/>
    <col min="7" max="9" width="22.83203125" customWidth="1"/>
    <col min="10" max="10" width="13.1640625" customWidth="1"/>
    <col min="11" max="11" width="14.6640625" customWidth="1"/>
    <col min="12" max="12" width="5.5" customWidth="1"/>
  </cols>
  <sheetData>
    <row r="12" spans="2:2" ht="34">
      <c r="B12" s="28" t="s">
        <v>68</v>
      </c>
    </row>
    <row r="14" spans="2:2" ht="102">
      <c r="B14" s="18" t="s">
        <v>69</v>
      </c>
    </row>
    <row r="15" spans="2:2" ht="16">
      <c r="B15" s="19"/>
    </row>
    <row r="16" spans="2:2" ht="68">
      <c r="B16" s="18" t="s">
        <v>70</v>
      </c>
    </row>
    <row r="17" spans="2:10" ht="17">
      <c r="B17" s="20" t="s">
        <v>48</v>
      </c>
    </row>
    <row r="18" spans="2:10" ht="80">
      <c r="B18" s="21" t="s">
        <v>71</v>
      </c>
    </row>
    <row r="19" spans="2:10" ht="120">
      <c r="B19" s="22" t="s">
        <v>72</v>
      </c>
    </row>
    <row r="20" spans="2:10" ht="35">
      <c r="B20" s="22" t="s">
        <v>73</v>
      </c>
    </row>
    <row r="21" spans="2:10" ht="35">
      <c r="B21" s="22" t="s">
        <v>74</v>
      </c>
    </row>
    <row r="22" spans="2:10" ht="42">
      <c r="B22" s="23" t="s">
        <v>75</v>
      </c>
    </row>
    <row r="23" spans="2:10">
      <c r="B23" s="24"/>
    </row>
    <row r="24" spans="2:10" ht="35">
      <c r="B24" s="22" t="s">
        <v>76</v>
      </c>
    </row>
    <row r="25" spans="2:10" ht="34">
      <c r="B25" s="20" t="s">
        <v>53</v>
      </c>
    </row>
    <row r="26" spans="2:10" ht="17">
      <c r="B26" s="20" t="s">
        <v>54</v>
      </c>
    </row>
    <row r="27" spans="2:10" ht="51">
      <c r="B27" s="20" t="s">
        <v>77</v>
      </c>
    </row>
    <row r="28" spans="2:10" ht="16">
      <c r="B28" s="14"/>
    </row>
    <row r="29" spans="2:10" ht="204">
      <c r="B29" s="17" t="s">
        <v>78</v>
      </c>
    </row>
    <row r="32" spans="2:10" ht="29">
      <c r="C32" s="124" t="str">
        <f>+'Client Name &amp; EIN'!C7</f>
        <v>Baker Foods Inc.</v>
      </c>
      <c r="D32" s="43"/>
      <c r="E32" s="43"/>
      <c r="F32" s="43"/>
      <c r="G32" s="43"/>
      <c r="H32" s="43"/>
      <c r="I32" s="43"/>
      <c r="J32" s="43"/>
    </row>
    <row r="33" spans="3:13" ht="29">
      <c r="C33" s="124" t="str">
        <f>+'Client Name &amp; EIN'!C9</f>
        <v>EIN: 12-3456789</v>
      </c>
      <c r="D33" s="43"/>
      <c r="E33" s="43"/>
      <c r="F33" s="43"/>
      <c r="G33" s="43"/>
      <c r="H33" s="43"/>
      <c r="I33" s="43"/>
      <c r="J33" s="33"/>
      <c r="K33" s="33"/>
      <c r="L33" s="33"/>
    </row>
    <row r="34" spans="3:13" ht="27" thickBot="1">
      <c r="C34" s="47" t="s">
        <v>146</v>
      </c>
      <c r="D34" s="47"/>
      <c r="E34" s="47"/>
      <c r="F34" s="47"/>
    </row>
    <row r="35" spans="3:13" ht="26">
      <c r="C35" s="47"/>
      <c r="D35" s="82" t="s">
        <v>229</v>
      </c>
      <c r="E35" s="83" t="s">
        <v>230</v>
      </c>
      <c r="F35" s="83" t="s">
        <v>231</v>
      </c>
      <c r="G35" s="83" t="s">
        <v>232</v>
      </c>
      <c r="H35" s="83"/>
      <c r="I35" s="83"/>
      <c r="J35" s="83"/>
      <c r="K35" s="75" t="s">
        <v>239</v>
      </c>
    </row>
    <row r="36" spans="3:13">
      <c r="D36" s="76"/>
      <c r="E36" s="77"/>
      <c r="F36" s="77"/>
      <c r="G36" s="73" t="s">
        <v>218</v>
      </c>
      <c r="H36" s="73" t="s">
        <v>112</v>
      </c>
      <c r="I36" s="73" t="s">
        <v>113</v>
      </c>
      <c r="J36" s="73"/>
      <c r="K36" s="78" t="s">
        <v>112</v>
      </c>
    </row>
    <row r="37" spans="3:13">
      <c r="D37" s="79" t="s">
        <v>212</v>
      </c>
      <c r="E37" s="73" t="s">
        <v>214</v>
      </c>
      <c r="F37" s="73" t="s">
        <v>216</v>
      </c>
      <c r="G37" s="73" t="s">
        <v>217</v>
      </c>
      <c r="H37" s="73" t="s">
        <v>218</v>
      </c>
      <c r="I37" s="73" t="s">
        <v>237</v>
      </c>
      <c r="J37" s="73" t="s">
        <v>235</v>
      </c>
      <c r="K37" s="90" t="s">
        <v>240</v>
      </c>
      <c r="M37" s="9" t="s">
        <v>175</v>
      </c>
    </row>
    <row r="38" spans="3:13" ht="17" thickBot="1">
      <c r="C38" s="74" t="s">
        <v>210</v>
      </c>
      <c r="D38" s="80" t="s">
        <v>213</v>
      </c>
      <c r="E38" s="81" t="s">
        <v>215</v>
      </c>
      <c r="F38" s="81" t="s">
        <v>245</v>
      </c>
      <c r="G38" s="86">
        <v>0.92349999999999999</v>
      </c>
      <c r="H38" s="88" t="s">
        <v>217</v>
      </c>
      <c r="I38" s="88" t="s">
        <v>238</v>
      </c>
      <c r="J38" s="88" t="s">
        <v>236</v>
      </c>
      <c r="K38" s="89" t="s">
        <v>228</v>
      </c>
      <c r="M38" s="39" t="s">
        <v>205</v>
      </c>
    </row>
    <row r="39" spans="3:13" ht="16">
      <c r="C39" s="72"/>
      <c r="D39" s="7"/>
      <c r="E39" s="71"/>
      <c r="F39" s="71"/>
      <c r="M39" s="39"/>
    </row>
    <row r="40" spans="3:13" ht="16">
      <c r="C40" t="s">
        <v>211</v>
      </c>
      <c r="D40" s="85"/>
      <c r="E40" s="85"/>
      <c r="F40" s="34">
        <f>+D40-E40</f>
        <v>0</v>
      </c>
      <c r="G40" s="34">
        <f>+F40*$G$38</f>
        <v>0</v>
      </c>
      <c r="H40" s="34">
        <f>+G40/12</f>
        <v>0</v>
      </c>
      <c r="I40" s="34">
        <f>IF(H40&gt;0,8333,0)</f>
        <v>0</v>
      </c>
      <c r="J40" s="34">
        <f>IF(H40&gt;I40,I40-H40,0)</f>
        <v>0</v>
      </c>
      <c r="K40" s="34">
        <f>IF(H40&gt;I40,H40+J40,H40)</f>
        <v>0</v>
      </c>
      <c r="M40" s="39" t="s">
        <v>206</v>
      </c>
    </row>
    <row r="41" spans="3:13" ht="16">
      <c r="C41" t="s">
        <v>219</v>
      </c>
      <c r="D41" s="85"/>
      <c r="E41" s="85"/>
      <c r="F41" s="34">
        <f t="shared" ref="F41:F49" si="0">+D41-E41</f>
        <v>0</v>
      </c>
      <c r="G41" s="34">
        <f t="shared" ref="G41:G49" si="1">+F41*$G$38</f>
        <v>0</v>
      </c>
      <c r="H41" s="34">
        <f t="shared" ref="H41:H49" si="2">+G41/12</f>
        <v>0</v>
      </c>
      <c r="I41" s="34">
        <f t="shared" ref="I41:I49" si="3">IF(H41&gt;0,8333,0)</f>
        <v>0</v>
      </c>
      <c r="J41" s="34">
        <f t="shared" ref="J41:J49" si="4">IF(H41&gt;I41,I41-H41,0)</f>
        <v>0</v>
      </c>
      <c r="K41" s="34">
        <f t="shared" ref="K41:K49" si="5">IF(H41&gt;I41,H41+J41,H41)</f>
        <v>0</v>
      </c>
      <c r="M41" s="84" t="s">
        <v>209</v>
      </c>
    </row>
    <row r="42" spans="3:13">
      <c r="C42" t="s">
        <v>220</v>
      </c>
      <c r="D42" s="85"/>
      <c r="E42" s="85"/>
      <c r="F42" s="34">
        <f t="shared" si="0"/>
        <v>0</v>
      </c>
      <c r="G42" s="34">
        <f t="shared" si="1"/>
        <v>0</v>
      </c>
      <c r="H42" s="34">
        <f t="shared" si="2"/>
        <v>0</v>
      </c>
      <c r="I42" s="34">
        <f t="shared" si="3"/>
        <v>0</v>
      </c>
      <c r="J42" s="34">
        <f t="shared" si="4"/>
        <v>0</v>
      </c>
      <c r="K42" s="34">
        <f t="shared" si="5"/>
        <v>0</v>
      </c>
      <c r="M42" t="s">
        <v>207</v>
      </c>
    </row>
    <row r="43" spans="3:13">
      <c r="C43" t="s">
        <v>221</v>
      </c>
      <c r="D43" s="85"/>
      <c r="E43" s="85"/>
      <c r="F43" s="34">
        <f t="shared" si="0"/>
        <v>0</v>
      </c>
      <c r="G43" s="34">
        <f t="shared" si="1"/>
        <v>0</v>
      </c>
      <c r="H43" s="34">
        <f t="shared" si="2"/>
        <v>0</v>
      </c>
      <c r="I43" s="34">
        <f t="shared" si="3"/>
        <v>0</v>
      </c>
      <c r="J43" s="34">
        <f t="shared" si="4"/>
        <v>0</v>
      </c>
      <c r="K43" s="34">
        <f t="shared" si="5"/>
        <v>0</v>
      </c>
      <c r="M43" t="s">
        <v>249</v>
      </c>
    </row>
    <row r="44" spans="3:13">
      <c r="C44" t="s">
        <v>222</v>
      </c>
      <c r="D44" s="85"/>
      <c r="E44" s="85"/>
      <c r="F44" s="34">
        <f t="shared" si="0"/>
        <v>0</v>
      </c>
      <c r="G44" s="34">
        <f t="shared" si="1"/>
        <v>0</v>
      </c>
      <c r="H44" s="34">
        <f t="shared" si="2"/>
        <v>0</v>
      </c>
      <c r="I44" s="34">
        <f t="shared" si="3"/>
        <v>0</v>
      </c>
      <c r="J44" s="34">
        <f t="shared" si="4"/>
        <v>0</v>
      </c>
      <c r="K44" s="34">
        <f t="shared" si="5"/>
        <v>0</v>
      </c>
      <c r="M44" t="s">
        <v>203</v>
      </c>
    </row>
    <row r="45" spans="3:13">
      <c r="C45" t="s">
        <v>223</v>
      </c>
      <c r="D45" s="85"/>
      <c r="E45" s="85"/>
      <c r="F45" s="34">
        <f t="shared" si="0"/>
        <v>0</v>
      </c>
      <c r="G45" s="34">
        <f t="shared" si="1"/>
        <v>0</v>
      </c>
      <c r="H45" s="34">
        <f t="shared" si="2"/>
        <v>0</v>
      </c>
      <c r="I45" s="34">
        <f t="shared" si="3"/>
        <v>0</v>
      </c>
      <c r="J45" s="34">
        <f t="shared" si="4"/>
        <v>0</v>
      </c>
      <c r="K45" s="34">
        <f t="shared" si="5"/>
        <v>0</v>
      </c>
      <c r="M45" t="s">
        <v>204</v>
      </c>
    </row>
    <row r="46" spans="3:13">
      <c r="C46" t="s">
        <v>224</v>
      </c>
      <c r="D46" s="85"/>
      <c r="E46" s="85"/>
      <c r="F46" s="34">
        <f t="shared" si="0"/>
        <v>0</v>
      </c>
      <c r="G46" s="34">
        <f t="shared" si="1"/>
        <v>0</v>
      </c>
      <c r="H46" s="34">
        <f t="shared" si="2"/>
        <v>0</v>
      </c>
      <c r="I46" s="34">
        <f t="shared" si="3"/>
        <v>0</v>
      </c>
      <c r="J46" s="34">
        <f t="shared" si="4"/>
        <v>0</v>
      </c>
      <c r="K46" s="34">
        <f t="shared" si="5"/>
        <v>0</v>
      </c>
      <c r="M46" s="9" t="s">
        <v>208</v>
      </c>
    </row>
    <row r="47" spans="3:13">
      <c r="C47" t="s">
        <v>225</v>
      </c>
      <c r="D47" s="85"/>
      <c r="E47" s="85"/>
      <c r="F47" s="34">
        <f t="shared" si="0"/>
        <v>0</v>
      </c>
      <c r="G47" s="34">
        <f t="shared" si="1"/>
        <v>0</v>
      </c>
      <c r="H47" s="34">
        <f t="shared" si="2"/>
        <v>0</v>
      </c>
      <c r="I47" s="34">
        <f t="shared" si="3"/>
        <v>0</v>
      </c>
      <c r="J47" s="34">
        <f t="shared" si="4"/>
        <v>0</v>
      </c>
      <c r="K47" s="34">
        <f t="shared" si="5"/>
        <v>0</v>
      </c>
    </row>
    <row r="48" spans="3:13">
      <c r="C48" t="s">
        <v>226</v>
      </c>
      <c r="D48" s="85"/>
      <c r="E48" s="85"/>
      <c r="F48" s="34">
        <f t="shared" si="0"/>
        <v>0</v>
      </c>
      <c r="G48" s="34">
        <f t="shared" si="1"/>
        <v>0</v>
      </c>
      <c r="H48" s="34">
        <f t="shared" si="2"/>
        <v>0</v>
      </c>
      <c r="I48" s="34">
        <f t="shared" si="3"/>
        <v>0</v>
      </c>
      <c r="J48" s="34">
        <f t="shared" si="4"/>
        <v>0</v>
      </c>
      <c r="K48" s="34">
        <f t="shared" si="5"/>
        <v>0</v>
      </c>
    </row>
    <row r="49" spans="3:13">
      <c r="C49" t="s">
        <v>227</v>
      </c>
      <c r="D49" s="85"/>
      <c r="E49" s="85"/>
      <c r="F49" s="34">
        <f t="shared" si="0"/>
        <v>0</v>
      </c>
      <c r="G49" s="34">
        <f t="shared" si="1"/>
        <v>0</v>
      </c>
      <c r="H49" s="34">
        <f t="shared" si="2"/>
        <v>0</v>
      </c>
      <c r="I49" s="34">
        <f t="shared" si="3"/>
        <v>0</v>
      </c>
      <c r="J49" s="34">
        <f t="shared" si="4"/>
        <v>0</v>
      </c>
      <c r="K49" s="34">
        <f t="shared" si="5"/>
        <v>0</v>
      </c>
    </row>
    <row r="50" spans="3:13" ht="16" thickBot="1">
      <c r="D50" s="2"/>
      <c r="E50" s="2"/>
      <c r="F50" s="2"/>
      <c r="G50" s="2"/>
      <c r="H50" s="2"/>
      <c r="I50" s="2"/>
      <c r="J50" s="2"/>
      <c r="K50" s="2"/>
    </row>
    <row r="51" spans="3:13" ht="16" thickBot="1">
      <c r="C51" t="s">
        <v>241</v>
      </c>
      <c r="D51" s="2"/>
      <c r="E51" s="2"/>
      <c r="F51" s="2"/>
      <c r="G51" s="2"/>
      <c r="H51" s="87">
        <f>SUM(H40:H50)</f>
        <v>0</v>
      </c>
      <c r="I51" s="2"/>
      <c r="J51" s="87">
        <f>SUM(J40:J50)</f>
        <v>0</v>
      </c>
      <c r="K51" s="87">
        <f>SUM(K40:K50)</f>
        <v>0</v>
      </c>
    </row>
    <row r="52" spans="3:13">
      <c r="D52" s="2"/>
      <c r="E52" s="2"/>
      <c r="F52" s="2"/>
      <c r="G52" s="2"/>
      <c r="H52" s="2"/>
      <c r="I52" s="2"/>
      <c r="J52" s="2"/>
      <c r="K52" s="91">
        <f>+H51+J51</f>
        <v>0</v>
      </c>
      <c r="L52" s="12" t="s">
        <v>242</v>
      </c>
      <c r="M52" s="12"/>
    </row>
    <row r="53" spans="3:13">
      <c r="D53" s="2"/>
      <c r="E53" s="2"/>
      <c r="F53" s="2"/>
      <c r="G53" s="2"/>
      <c r="H53" s="2"/>
      <c r="I53" s="2"/>
      <c r="J53" s="2"/>
    </row>
    <row r="54" spans="3:13">
      <c r="D54" s="2"/>
      <c r="E54" s="2"/>
      <c r="F54" s="2"/>
      <c r="G54" s="2"/>
      <c r="H54" s="2"/>
      <c r="I54" s="2"/>
      <c r="J54" s="2"/>
      <c r="K54" s="2"/>
    </row>
    <row r="55" spans="3:13">
      <c r="D55" s="2"/>
      <c r="E55" s="2"/>
      <c r="F55" s="2"/>
      <c r="G55" s="2"/>
      <c r="H55" s="2"/>
      <c r="I55" s="2"/>
      <c r="J55" s="2"/>
    </row>
    <row r="56" spans="3:13" ht="19">
      <c r="C56" s="38" t="s">
        <v>246</v>
      </c>
      <c r="D56" s="2"/>
      <c r="E56" s="2"/>
      <c r="F56" s="2"/>
      <c r="G56" s="2"/>
      <c r="H56" s="2"/>
      <c r="I56" s="2"/>
      <c r="J56" s="2"/>
    </row>
    <row r="59" spans="3:13" ht="19">
      <c r="C59" s="51" t="s">
        <v>233</v>
      </c>
      <c r="D59" s="51"/>
      <c r="E59" s="51"/>
      <c r="F59" s="51"/>
      <c r="G59" s="51"/>
      <c r="H59" s="51"/>
      <c r="I59" s="51"/>
      <c r="J59" s="51"/>
    </row>
    <row r="65" spans="3:13" ht="20" thickBot="1">
      <c r="M65" s="15" t="s">
        <v>79</v>
      </c>
    </row>
    <row r="66" spans="3:13" ht="17" thickBot="1">
      <c r="C66" t="s">
        <v>60</v>
      </c>
      <c r="K66" s="16"/>
      <c r="M66" s="48" t="s">
        <v>59</v>
      </c>
    </row>
    <row r="67" spans="3:13" ht="16" thickBot="1">
      <c r="M67" s="9" t="s">
        <v>175</v>
      </c>
    </row>
    <row r="68" spans="3:13" ht="17" thickBot="1">
      <c r="C68" t="s">
        <v>61</v>
      </c>
      <c r="K68" s="16"/>
      <c r="M68" s="48" t="s">
        <v>58</v>
      </c>
    </row>
    <row r="69" spans="3:13" ht="16" thickBot="1">
      <c r="C69" t="s">
        <v>62</v>
      </c>
      <c r="K69" s="16"/>
    </row>
    <row r="70" spans="3:13" ht="16" thickBot="1">
      <c r="C70" t="s">
        <v>64</v>
      </c>
      <c r="K70" s="16"/>
    </row>
    <row r="71" spans="3:13" ht="16" thickBot="1">
      <c r="C71" t="s">
        <v>65</v>
      </c>
      <c r="K71" s="16"/>
    </row>
    <row r="72" spans="3:13" ht="16" thickBot="1">
      <c r="C72" t="s">
        <v>66</v>
      </c>
      <c r="K72" s="16"/>
    </row>
    <row r="73" spans="3:13" ht="16" thickBot="1">
      <c r="C73" t="s">
        <v>63</v>
      </c>
      <c r="K73" s="16"/>
    </row>
    <row r="74" spans="3:13" ht="16" thickBot="1">
      <c r="C74" s="36" t="s">
        <v>67</v>
      </c>
      <c r="D74" s="36"/>
      <c r="E74" s="36"/>
      <c r="F74" s="36"/>
      <c r="G74" s="36"/>
      <c r="H74" s="36"/>
      <c r="I74" s="36"/>
      <c r="J74" s="36"/>
      <c r="K74" s="16"/>
    </row>
    <row r="75" spans="3:13">
      <c r="C75" s="36" t="s">
        <v>129</v>
      </c>
      <c r="D75" s="36"/>
      <c r="E75" s="36"/>
      <c r="F75" s="36"/>
      <c r="G75" s="36"/>
      <c r="H75" s="36"/>
      <c r="I75" s="36"/>
      <c r="J75" s="36"/>
    </row>
    <row r="76" spans="3:13" ht="16" thickBot="1"/>
    <row r="77" spans="3:13" ht="16" thickBot="1">
      <c r="C77" s="1" t="s">
        <v>128</v>
      </c>
      <c r="D77" s="1"/>
      <c r="E77" s="1"/>
      <c r="F77" s="1"/>
      <c r="G77" s="1"/>
      <c r="H77" s="1"/>
      <c r="I77" s="1"/>
      <c r="J77" s="1"/>
      <c r="K77" s="16"/>
    </row>
    <row r="79" spans="3:13" ht="19">
      <c r="C79" s="51" t="s">
        <v>147</v>
      </c>
      <c r="D79" s="51"/>
      <c r="E79" s="51"/>
      <c r="F79" s="51"/>
      <c r="G79" s="51"/>
      <c r="H79" s="51"/>
      <c r="I79" s="51"/>
      <c r="J79" s="51"/>
    </row>
    <row r="86" spans="3:12">
      <c r="C86" s="1" t="s">
        <v>96</v>
      </c>
      <c r="D86" s="1"/>
      <c r="E86" s="1"/>
      <c r="F86" s="1"/>
      <c r="G86" s="1"/>
      <c r="H86" s="1"/>
      <c r="I86" s="1"/>
      <c r="J86" s="1"/>
    </row>
    <row r="87" spans="3:12" ht="16" thickBot="1">
      <c r="C87" t="s">
        <v>131</v>
      </c>
    </row>
    <row r="88" spans="3:12" ht="16" thickBot="1">
      <c r="C88" t="s">
        <v>95</v>
      </c>
      <c r="K88" s="87">
        <f>+K51</f>
        <v>0</v>
      </c>
    </row>
    <row r="89" spans="3:12" ht="16" thickBot="1"/>
    <row r="90" spans="3:12" ht="16" thickBot="1">
      <c r="C90" t="s">
        <v>247</v>
      </c>
      <c r="K90" s="16">
        <f>+K77</f>
        <v>0</v>
      </c>
    </row>
    <row r="92" spans="3:12" ht="16" thickBot="1"/>
    <row r="93" spans="3:12" ht="16" thickBot="1">
      <c r="C93" t="s">
        <v>243</v>
      </c>
      <c r="K93" s="87">
        <f>+J51</f>
        <v>0</v>
      </c>
      <c r="L93" s="9" t="s">
        <v>100</v>
      </c>
    </row>
    <row r="94" spans="3:12" ht="16" thickBot="1">
      <c r="C94" t="s">
        <v>244</v>
      </c>
      <c r="K94" s="87">
        <f>+'4E -Excess of 100,000 Worksheet'!F19</f>
        <v>-16667</v>
      </c>
    </row>
    <row r="95" spans="3:12" ht="16" thickBot="1">
      <c r="C95" t="s">
        <v>248</v>
      </c>
      <c r="K95" s="87">
        <f>+K94+K93</f>
        <v>-16667</v>
      </c>
    </row>
  </sheetData>
  <phoneticPr fontId="12" type="noConversion"/>
  <hyperlinks>
    <hyperlink ref="B18" location="_bookmark1" display="_bookmark1" xr:uid="{F8E9289C-831A-4B63-B1C4-09821A7748AC}"/>
  </hyperlink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C22088E07B4ECE4E935A9526CC3CF1FF" ma:contentTypeVersion="10" ma:contentTypeDescription="Create a new document." ma:contentTypeScope="" ma:versionID="482a02bb48e2eba94a33b720c331616b">
  <xsd:schema xmlns:xsd="http://www.w3.org/2001/XMLSchema" xmlns:xs="http://www.w3.org/2001/XMLSchema" xmlns:p="http://schemas.microsoft.com/office/2006/metadata/properties" xmlns:ns3="a703b9ae-a94d-44eb-9d7c-ad87866f5462" targetNamespace="http://schemas.microsoft.com/office/2006/metadata/properties" ma:root="true" ma:fieldsID="30f42a85bc853e7857719d8e75996031" ns3:_="">
    <xsd:import namespace="a703b9ae-a94d-44eb-9d7c-ad87866f5462"/>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element ref="ns3:MediaServiceAutoKeyPoints" minOccurs="0"/>
                <xsd:element ref="ns3:MediaServiceKeyPoints"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703b9ae-a94d-44eb-9d7c-ad87866f546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MediaServiceAutoTags" ma:internalName="MediaServiceAutoTags" ma:readOnly="true">
      <xsd:simpleType>
        <xsd:restriction base="dms:Text"/>
      </xsd:simpleType>
    </xsd:element>
    <xsd:element name="MediaServiceLocation" ma:index="12" nillable="true" ma:displayName="MediaServiceLocation" ma:internalName="MediaServiceLocation" ma:readOnly="true">
      <xsd:simpleType>
        <xsd:restriction base="dms:Text"/>
      </xsd:simpleType>
    </xsd:element>
    <xsd:element name="MediaServiceOCR" ma:index="13" nillable="true" ma:displayName="MediaServiceOCR" ma:internalName="MediaServiceOCR" ma:readOnly="true">
      <xsd:simpleType>
        <xsd:restriction base="dms:Note">
          <xsd:maxLength value="255"/>
        </xsd:restriction>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CBC45CA-6FA4-44D2-B24B-070826D9C0C8}">
  <ds:schemaRefs>
    <ds:schemaRef ds:uri="http://schemas.microsoft.com/sharepoint/v3/contenttype/forms"/>
  </ds:schemaRefs>
</ds:datastoreItem>
</file>

<file path=customXml/itemProps2.xml><?xml version="1.0" encoding="utf-8"?>
<ds:datastoreItem xmlns:ds="http://schemas.openxmlformats.org/officeDocument/2006/customXml" ds:itemID="{CD140C62-FE09-47B1-BF2B-06D183846BE0}">
  <ds:schemaRefs>
    <ds:schemaRef ds:uri="http://purl.org/dc/elements/1.1/"/>
    <ds:schemaRef ds:uri="http://schemas.microsoft.com/office/2006/metadata/properties"/>
    <ds:schemaRef ds:uri="a703b9ae-a94d-44eb-9d7c-ad87866f5462"/>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http://purl.org/dc/dcmitype/"/>
  </ds:schemaRefs>
</ds:datastoreItem>
</file>

<file path=customXml/itemProps3.xml><?xml version="1.0" encoding="utf-8"?>
<ds:datastoreItem xmlns:ds="http://schemas.openxmlformats.org/officeDocument/2006/customXml" ds:itemID="{4D7B26BC-B968-44AA-A93B-F0384CB01B5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703b9ae-a94d-44eb-9d7c-ad87866f546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15</vt:i4>
      </vt:variant>
      <vt:variant>
        <vt:lpstr>Named Ranges</vt:lpstr>
      </vt:variant>
      <vt:variant>
        <vt:i4>9</vt:i4>
      </vt:variant>
    </vt:vector>
  </HeadingPairs>
  <TitlesOfParts>
    <vt:vector size="24" baseType="lpstr">
      <vt:lpstr>Instructions</vt:lpstr>
      <vt:lpstr>Client Name &amp; EIN</vt:lpstr>
      <vt:lpstr>Info re Entity &amp; Ownership</vt:lpstr>
      <vt:lpstr>NAICS Code</vt:lpstr>
      <vt:lpstr>Info Needed for Online App</vt:lpstr>
      <vt:lpstr>Checklist &amp; File Names to Use</vt:lpstr>
      <vt:lpstr>3 - PPP Loan Calculation</vt:lpstr>
      <vt:lpstr>4A-Payroll  C Corps &amp; S Corps</vt:lpstr>
      <vt:lpstr>4A - Payroll for Partnerships</vt:lpstr>
      <vt:lpstr>4E -Excess of 100,000 Worksheet</vt:lpstr>
      <vt:lpstr>Payroll for Eligible NonProfits</vt:lpstr>
      <vt:lpstr>Religious, Veterans &amp; Tribal</vt:lpstr>
      <vt:lpstr>4B - Employer Paid Health Care</vt:lpstr>
      <vt:lpstr>4C - Retirement Contributions</vt:lpstr>
      <vt:lpstr>4D State &amp; Local Taxes on Comp.</vt:lpstr>
      <vt:lpstr>'Payroll for Eligible NonProfits'!_bookmark2</vt:lpstr>
      <vt:lpstr>'3 - PPP Loan Calculation'!Print_Area</vt:lpstr>
      <vt:lpstr>'4A-Payroll  C Corps &amp; S Corps'!Print_Area</vt:lpstr>
      <vt:lpstr>'4B - Employer Paid Health Care'!Print_Area</vt:lpstr>
      <vt:lpstr>'4C - Retirement Contributions'!Print_Area</vt:lpstr>
      <vt:lpstr>'4E -Excess of 100,000 Worksheet'!Print_Area</vt:lpstr>
      <vt:lpstr>'Checklist &amp; File Names to Use'!Print_Area</vt:lpstr>
      <vt:lpstr>'Info re Entity &amp; Ownership'!Print_Area</vt:lpstr>
      <vt:lpstr>'NAICS Code'!Print_Area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Neil</dc:creator>
  <cp:lastModifiedBy>Bruce Latman</cp:lastModifiedBy>
  <cp:lastPrinted>2020-05-18T14:10:50Z</cp:lastPrinted>
  <dcterms:created xsi:type="dcterms:W3CDTF">2020-05-08T18:40:48Z</dcterms:created>
  <dcterms:modified xsi:type="dcterms:W3CDTF">2020-05-18T14:14:47Z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0x010100C22088E07B4ECE4E935A9526CC3CF1FF</vt:lpwstr>
  </property>
</Properties>
</file>